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5-26\01. National Publications\Q2\Final\"/>
    </mc:Choice>
  </mc:AlternateContent>
  <xr:revisionPtr revIDLastSave="0" documentId="8_{5310F04D-5813-4ACB-87A4-9AF62FFEF819}" xr6:coauthVersionLast="47" xr6:coauthVersionMax="47" xr10:uidLastSave="{00000000-0000-0000-0000-000000000000}"/>
  <workbookProtection workbookAlgorithmName="SHA-512" workbookHashValue="IcFi3RYgrdHAuX7o8u0Yk1dsXKXlGtN9EyOhGsOiktBEPfidmHBAskP6v2cGzX4aVS8PI90mNbKewSRLOd7oBA==" workbookSaltValue="ADjJISnPoZtVW2L90ZAtRw==" workbookSpinCount="100000" lockStructure="1"/>
  <bookViews>
    <workbookView xWindow="-110" yWindow="-110" windowWidth="19420" windowHeight="11500" xr2:uid="{00000000-000D-0000-FFFF-FFFF00000000}"/>
  </bookViews>
  <sheets>
    <sheet name="Summary" sheetId="1" r:id="rId1"/>
    <sheet name="CPT" sheetId="2" r:id="rId2"/>
    <sheet name="WC011" sheetId="3" r:id="rId3"/>
    <sheet name="WC012" sheetId="4" r:id="rId4"/>
    <sheet name="WC013" sheetId="5" r:id="rId5"/>
    <sheet name="WC014" sheetId="6" r:id="rId6"/>
    <sheet name="WC015" sheetId="7" r:id="rId7"/>
    <sheet name="DC1" sheetId="8" r:id="rId8"/>
    <sheet name="WC022" sheetId="9" r:id="rId9"/>
    <sheet name="WC023" sheetId="10" r:id="rId10"/>
    <sheet name="WC024" sheetId="11" r:id="rId11"/>
    <sheet name="WC025" sheetId="12" r:id="rId12"/>
    <sheet name="WC026" sheetId="13" r:id="rId13"/>
    <sheet name="DC2" sheetId="14" r:id="rId14"/>
    <sheet name="WC031" sheetId="15" r:id="rId15"/>
    <sheet name="WC032" sheetId="16" r:id="rId16"/>
    <sheet name="WC033" sheetId="17" r:id="rId17"/>
    <sheet name="WC034" sheetId="18" r:id="rId18"/>
    <sheet name="DC3" sheetId="19" r:id="rId19"/>
    <sheet name="WC041" sheetId="20" r:id="rId20"/>
    <sheet name="WC042" sheetId="21" r:id="rId21"/>
    <sheet name="WC043" sheetId="22" r:id="rId22"/>
    <sheet name="WC044" sheetId="23" r:id="rId23"/>
    <sheet name="WC045" sheetId="24" r:id="rId24"/>
    <sheet name="WC047" sheetId="25" r:id="rId25"/>
    <sheet name="WC048" sheetId="26" r:id="rId26"/>
    <sheet name="DC4" sheetId="27" r:id="rId27"/>
    <sheet name="WC051" sheetId="28" r:id="rId28"/>
    <sheet name="WC052" sheetId="29" r:id="rId29"/>
    <sheet name="WC053" sheetId="30" r:id="rId30"/>
    <sheet name="DC5" sheetId="31" r:id="rId31"/>
  </sheets>
  <definedNames>
    <definedName name="_xlnm.Print_Area" localSheetId="1">CPT!$A$1:$X$128</definedName>
    <definedName name="_xlnm.Print_Area" localSheetId="7">'DC1'!$A$1:$X$128</definedName>
    <definedName name="_xlnm.Print_Area" localSheetId="13">'DC2'!$A$1:$X$128</definedName>
    <definedName name="_xlnm.Print_Area" localSheetId="18">'DC3'!$A$1:$X$128</definedName>
    <definedName name="_xlnm.Print_Area" localSheetId="26">'DC4'!$A$1:$X$128</definedName>
    <definedName name="_xlnm.Print_Area" localSheetId="30">'DC5'!$A$1:$X$128</definedName>
    <definedName name="_xlnm.Print_Area" localSheetId="0">Summary!$A$1:$X$128</definedName>
    <definedName name="_xlnm.Print_Area" localSheetId="2">'WC011'!$A$1:$X$128</definedName>
    <definedName name="_xlnm.Print_Area" localSheetId="3">'WC012'!$A$1:$X$128</definedName>
    <definedName name="_xlnm.Print_Area" localSheetId="4">'WC013'!$A$1:$X$128</definedName>
    <definedName name="_xlnm.Print_Area" localSheetId="5">'WC014'!$A$1:$X$128</definedName>
    <definedName name="_xlnm.Print_Area" localSheetId="6">'WC015'!$A$1:$X$128</definedName>
    <definedName name="_xlnm.Print_Area" localSheetId="8">'WC022'!$A$1:$X$128</definedName>
    <definedName name="_xlnm.Print_Area" localSheetId="9">'WC023'!$A$1:$X$128</definedName>
    <definedName name="_xlnm.Print_Area" localSheetId="10">'WC024'!$A$1:$X$128</definedName>
    <definedName name="_xlnm.Print_Area" localSheetId="11">'WC025'!$A$1:$X$128</definedName>
    <definedName name="_xlnm.Print_Area" localSheetId="12">'WC026'!$A$1:$X$128</definedName>
    <definedName name="_xlnm.Print_Area" localSheetId="14">'WC031'!$A$1:$X$128</definedName>
    <definedName name="_xlnm.Print_Area" localSheetId="15">'WC032'!$A$1:$X$128</definedName>
    <definedName name="_xlnm.Print_Area" localSheetId="16">'WC033'!$A$1:$X$128</definedName>
    <definedName name="_xlnm.Print_Area" localSheetId="17">'WC034'!$A$1:$X$128</definedName>
    <definedName name="_xlnm.Print_Area" localSheetId="19">'WC041'!$A$1:$X$128</definedName>
    <definedName name="_xlnm.Print_Area" localSheetId="20">'WC042'!$A$1:$X$128</definedName>
    <definedName name="_xlnm.Print_Area" localSheetId="21">'WC043'!$A$1:$X$128</definedName>
    <definedName name="_xlnm.Print_Area" localSheetId="22">'WC044'!$A$1:$X$128</definedName>
    <definedName name="_xlnm.Print_Area" localSheetId="23">'WC045'!$A$1:$X$128</definedName>
    <definedName name="_xlnm.Print_Area" localSheetId="24">'WC047'!$A$1:$X$128</definedName>
    <definedName name="_xlnm.Print_Area" localSheetId="25">'WC048'!$A$1:$X$128</definedName>
    <definedName name="_xlnm.Print_Area" localSheetId="27">'WC051'!$A$1:$X$128</definedName>
    <definedName name="_xlnm.Print_Area" localSheetId="28">'WC052'!$A$1:$X$128</definedName>
    <definedName name="_xlnm.Print_Area" localSheetId="29">'WC053'!$A$1:$X$128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7" i="2" l="1"/>
  <c r="N87" i="2"/>
  <c r="M87" i="2"/>
  <c r="L87" i="2"/>
  <c r="L115" i="2" s="1"/>
  <c r="R115" i="2" s="1"/>
  <c r="K87" i="2"/>
  <c r="J87" i="2"/>
  <c r="I87" i="2"/>
  <c r="H87" i="2"/>
  <c r="G87" i="2"/>
  <c r="F87" i="2"/>
  <c r="D87" i="2"/>
  <c r="C87" i="2"/>
  <c r="B87" i="2"/>
  <c r="O87" i="3"/>
  <c r="O115" i="3" s="1"/>
  <c r="N87" i="3"/>
  <c r="N115" i="3" s="1"/>
  <c r="M87" i="3"/>
  <c r="M115" i="3" s="1"/>
  <c r="S115" i="3" s="1"/>
  <c r="L87" i="3"/>
  <c r="L115" i="3" s="1"/>
  <c r="R115" i="3" s="1"/>
  <c r="K87" i="3"/>
  <c r="K115" i="3" s="1"/>
  <c r="J87" i="3"/>
  <c r="I87" i="3"/>
  <c r="H87" i="3"/>
  <c r="G87" i="3"/>
  <c r="F87" i="3"/>
  <c r="D87" i="3"/>
  <c r="C87" i="3"/>
  <c r="B87" i="3"/>
  <c r="O87" i="4"/>
  <c r="O114" i="4" s="1"/>
  <c r="N87" i="4"/>
  <c r="N114" i="4" s="1"/>
  <c r="M87" i="4"/>
  <c r="M115" i="4" s="1"/>
  <c r="S115" i="4" s="1"/>
  <c r="L87" i="4"/>
  <c r="L115" i="4" s="1"/>
  <c r="R115" i="4" s="1"/>
  <c r="K87" i="4"/>
  <c r="K115" i="4" s="1"/>
  <c r="J87" i="4"/>
  <c r="I87" i="4"/>
  <c r="H87" i="4"/>
  <c r="G87" i="4"/>
  <c r="F87" i="4"/>
  <c r="F115" i="4" s="1"/>
  <c r="D87" i="4"/>
  <c r="D115" i="4" s="1"/>
  <c r="C87" i="4"/>
  <c r="B87" i="4"/>
  <c r="B115" i="4" s="1"/>
  <c r="O87" i="5"/>
  <c r="O114" i="5" s="1"/>
  <c r="N87" i="5"/>
  <c r="M87" i="5"/>
  <c r="M115" i="5" s="1"/>
  <c r="S115" i="5" s="1"/>
  <c r="L87" i="5"/>
  <c r="L115" i="5" s="1"/>
  <c r="R115" i="5" s="1"/>
  <c r="K87" i="5"/>
  <c r="K115" i="5" s="1"/>
  <c r="J87" i="5"/>
  <c r="I87" i="5"/>
  <c r="H87" i="5"/>
  <c r="G87" i="5"/>
  <c r="F87" i="5"/>
  <c r="D87" i="5"/>
  <c r="C87" i="5"/>
  <c r="C115" i="5" s="1"/>
  <c r="B87" i="5"/>
  <c r="O87" i="6"/>
  <c r="O114" i="6" s="1"/>
  <c r="N87" i="6"/>
  <c r="M87" i="6"/>
  <c r="L87" i="6"/>
  <c r="K87" i="6"/>
  <c r="J87" i="6"/>
  <c r="I87" i="6"/>
  <c r="H87" i="6"/>
  <c r="H115" i="6" s="1"/>
  <c r="G87" i="6"/>
  <c r="G115" i="6" s="1"/>
  <c r="F87" i="6"/>
  <c r="F115" i="6" s="1"/>
  <c r="D87" i="6"/>
  <c r="D115" i="6" s="1"/>
  <c r="C87" i="6"/>
  <c r="C115" i="6" s="1"/>
  <c r="B87" i="6"/>
  <c r="B115" i="6" s="1"/>
  <c r="O87" i="7"/>
  <c r="O114" i="7" s="1"/>
  <c r="N87" i="7"/>
  <c r="M87" i="7"/>
  <c r="L87" i="7"/>
  <c r="K87" i="7"/>
  <c r="J87" i="7"/>
  <c r="I87" i="7"/>
  <c r="I115" i="7" s="1"/>
  <c r="H87" i="7"/>
  <c r="G87" i="7"/>
  <c r="G115" i="7" s="1"/>
  <c r="F87" i="7"/>
  <c r="D87" i="7"/>
  <c r="C87" i="7"/>
  <c r="B87" i="7"/>
  <c r="O87" i="8"/>
  <c r="O114" i="8" s="1"/>
  <c r="N87" i="8"/>
  <c r="M87" i="8"/>
  <c r="M115" i="8" s="1"/>
  <c r="S115" i="8" s="1"/>
  <c r="L87" i="8"/>
  <c r="L115" i="8" s="1"/>
  <c r="R115" i="8" s="1"/>
  <c r="K87" i="8"/>
  <c r="K115" i="8" s="1"/>
  <c r="J87" i="8"/>
  <c r="J115" i="8" s="1"/>
  <c r="I87" i="8"/>
  <c r="I115" i="8" s="1"/>
  <c r="H87" i="8"/>
  <c r="G87" i="8"/>
  <c r="F87" i="8"/>
  <c r="F115" i="8" s="1"/>
  <c r="D87" i="8"/>
  <c r="C87" i="8"/>
  <c r="B87" i="8"/>
  <c r="O87" i="9"/>
  <c r="N87" i="9"/>
  <c r="M87" i="9"/>
  <c r="M115" i="9" s="1"/>
  <c r="L87" i="9"/>
  <c r="K87" i="9"/>
  <c r="K115" i="9" s="1"/>
  <c r="J87" i="9"/>
  <c r="I87" i="9"/>
  <c r="H87" i="9"/>
  <c r="H115" i="9" s="1"/>
  <c r="G87" i="9"/>
  <c r="F87" i="9"/>
  <c r="F115" i="9" s="1"/>
  <c r="D87" i="9"/>
  <c r="D115" i="9" s="1"/>
  <c r="C87" i="9"/>
  <c r="C115" i="9" s="1"/>
  <c r="B87" i="9"/>
  <c r="B115" i="9" s="1"/>
  <c r="O87" i="10"/>
  <c r="N87" i="10"/>
  <c r="M87" i="10"/>
  <c r="L87" i="10"/>
  <c r="L115" i="10" s="1"/>
  <c r="R115" i="10" s="1"/>
  <c r="K87" i="10"/>
  <c r="J87" i="10"/>
  <c r="J115" i="10" s="1"/>
  <c r="I87" i="10"/>
  <c r="H87" i="10"/>
  <c r="G87" i="10"/>
  <c r="F87" i="10"/>
  <c r="D87" i="10"/>
  <c r="C87" i="10"/>
  <c r="B87" i="10"/>
  <c r="O87" i="11"/>
  <c r="O114" i="11" s="1"/>
  <c r="N87" i="11"/>
  <c r="N115" i="11" s="1"/>
  <c r="M87" i="11"/>
  <c r="M115" i="11" s="1"/>
  <c r="S115" i="11" s="1"/>
  <c r="L87" i="11"/>
  <c r="L115" i="11" s="1"/>
  <c r="R115" i="11" s="1"/>
  <c r="K87" i="11"/>
  <c r="J87" i="11"/>
  <c r="J115" i="11" s="1"/>
  <c r="I87" i="11"/>
  <c r="I115" i="11" s="1"/>
  <c r="H87" i="11"/>
  <c r="H115" i="11" s="1"/>
  <c r="G87" i="11"/>
  <c r="G115" i="11" s="1"/>
  <c r="F87" i="11"/>
  <c r="F115" i="11" s="1"/>
  <c r="D87" i="11"/>
  <c r="D115" i="11" s="1"/>
  <c r="C87" i="11"/>
  <c r="B87" i="11"/>
  <c r="B115" i="11" s="1"/>
  <c r="O87" i="12"/>
  <c r="N87" i="12"/>
  <c r="N115" i="12" s="1"/>
  <c r="M87" i="12"/>
  <c r="L87" i="12"/>
  <c r="K87" i="12"/>
  <c r="J87" i="12"/>
  <c r="I87" i="12"/>
  <c r="H87" i="12"/>
  <c r="H115" i="12" s="1"/>
  <c r="G87" i="12"/>
  <c r="G115" i="12" s="1"/>
  <c r="F87" i="12"/>
  <c r="F115" i="12" s="1"/>
  <c r="D87" i="12"/>
  <c r="D115" i="12" s="1"/>
  <c r="C87" i="12"/>
  <c r="B87" i="12"/>
  <c r="O87" i="13"/>
  <c r="N87" i="13"/>
  <c r="N114" i="13" s="1"/>
  <c r="M87" i="13"/>
  <c r="L87" i="13"/>
  <c r="K87" i="13"/>
  <c r="K115" i="13" s="1"/>
  <c r="J87" i="13"/>
  <c r="J115" i="13" s="1"/>
  <c r="I87" i="13"/>
  <c r="I115" i="13" s="1"/>
  <c r="H87" i="13"/>
  <c r="H115" i="13" s="1"/>
  <c r="G87" i="13"/>
  <c r="G115" i="13" s="1"/>
  <c r="F87" i="13"/>
  <c r="F115" i="13" s="1"/>
  <c r="D87" i="13"/>
  <c r="C87" i="13"/>
  <c r="B87" i="13"/>
  <c r="O87" i="14"/>
  <c r="N87" i="14"/>
  <c r="M87" i="14"/>
  <c r="L87" i="14"/>
  <c r="L115" i="14" s="1"/>
  <c r="R115" i="14" s="1"/>
  <c r="K87" i="14"/>
  <c r="J87" i="14"/>
  <c r="J115" i="14" s="1"/>
  <c r="I87" i="14"/>
  <c r="I115" i="14" s="1"/>
  <c r="H87" i="14"/>
  <c r="G87" i="14"/>
  <c r="G115" i="14" s="1"/>
  <c r="F87" i="14"/>
  <c r="D87" i="14"/>
  <c r="D115" i="14" s="1"/>
  <c r="C87" i="14"/>
  <c r="B87" i="14"/>
  <c r="B115" i="14" s="1"/>
  <c r="O87" i="15"/>
  <c r="O114" i="15" s="1"/>
  <c r="N87" i="15"/>
  <c r="N115" i="15" s="1"/>
  <c r="M87" i="15"/>
  <c r="L87" i="15"/>
  <c r="K87" i="15"/>
  <c r="K115" i="15" s="1"/>
  <c r="J87" i="15"/>
  <c r="J115" i="15" s="1"/>
  <c r="I87" i="15"/>
  <c r="I115" i="15" s="1"/>
  <c r="H87" i="15"/>
  <c r="G87" i="15"/>
  <c r="F87" i="15"/>
  <c r="D87" i="15"/>
  <c r="C87" i="15"/>
  <c r="B87" i="15"/>
  <c r="O87" i="16"/>
  <c r="N87" i="16"/>
  <c r="M87" i="16"/>
  <c r="L87" i="16"/>
  <c r="L115" i="16" s="1"/>
  <c r="R115" i="16" s="1"/>
  <c r="K87" i="16"/>
  <c r="J87" i="16"/>
  <c r="I87" i="16"/>
  <c r="I115" i="16" s="1"/>
  <c r="H87" i="16"/>
  <c r="G87" i="16"/>
  <c r="G115" i="16" s="1"/>
  <c r="F87" i="16"/>
  <c r="D87" i="16"/>
  <c r="C87" i="16"/>
  <c r="C115" i="16" s="1"/>
  <c r="B87" i="16"/>
  <c r="O87" i="17"/>
  <c r="O114" i="17" s="1"/>
  <c r="N87" i="17"/>
  <c r="N114" i="17" s="1"/>
  <c r="M87" i="17"/>
  <c r="M115" i="17" s="1"/>
  <c r="S115" i="17" s="1"/>
  <c r="L87" i="17"/>
  <c r="K87" i="17"/>
  <c r="J87" i="17"/>
  <c r="I87" i="17"/>
  <c r="H87" i="17"/>
  <c r="G87" i="17"/>
  <c r="G115" i="17" s="1"/>
  <c r="F87" i="17"/>
  <c r="D87" i="17"/>
  <c r="D115" i="17" s="1"/>
  <c r="C87" i="17"/>
  <c r="B87" i="17"/>
  <c r="O87" i="18"/>
  <c r="O115" i="18" s="1"/>
  <c r="N87" i="18"/>
  <c r="M87" i="18"/>
  <c r="L87" i="18"/>
  <c r="L115" i="18" s="1"/>
  <c r="R115" i="18" s="1"/>
  <c r="K87" i="18"/>
  <c r="K115" i="18" s="1"/>
  <c r="J87" i="18"/>
  <c r="J115" i="18" s="1"/>
  <c r="I87" i="18"/>
  <c r="I115" i="18" s="1"/>
  <c r="H87" i="18"/>
  <c r="H115" i="18" s="1"/>
  <c r="G87" i="18"/>
  <c r="F87" i="18"/>
  <c r="D87" i="18"/>
  <c r="D115" i="18" s="1"/>
  <c r="C87" i="18"/>
  <c r="C115" i="18" s="1"/>
  <c r="B87" i="18"/>
  <c r="O87" i="19"/>
  <c r="N87" i="19"/>
  <c r="M87" i="19"/>
  <c r="M115" i="19" s="1"/>
  <c r="S115" i="19" s="1"/>
  <c r="L87" i="19"/>
  <c r="K87" i="19"/>
  <c r="K115" i="19" s="1"/>
  <c r="J87" i="19"/>
  <c r="I87" i="19"/>
  <c r="H87" i="19"/>
  <c r="G87" i="19"/>
  <c r="F87" i="19"/>
  <c r="F115" i="19" s="1"/>
  <c r="D87" i="19"/>
  <c r="C87" i="19"/>
  <c r="C115" i="19" s="1"/>
  <c r="B87" i="19"/>
  <c r="B115" i="19" s="1"/>
  <c r="O87" i="20"/>
  <c r="N87" i="20"/>
  <c r="M87" i="20"/>
  <c r="M115" i="20" s="1"/>
  <c r="S115" i="20" s="1"/>
  <c r="L87" i="20"/>
  <c r="L115" i="20" s="1"/>
  <c r="R115" i="20" s="1"/>
  <c r="K87" i="20"/>
  <c r="J87" i="20"/>
  <c r="J115" i="20" s="1"/>
  <c r="I87" i="20"/>
  <c r="H87" i="20"/>
  <c r="H115" i="20" s="1"/>
  <c r="G87" i="20"/>
  <c r="F87" i="20"/>
  <c r="D87" i="20"/>
  <c r="C87" i="20"/>
  <c r="C115" i="20" s="1"/>
  <c r="B87" i="20"/>
  <c r="B115" i="20" s="1"/>
  <c r="O87" i="21"/>
  <c r="O114" i="21" s="1"/>
  <c r="N87" i="21"/>
  <c r="M87" i="21"/>
  <c r="M115" i="21" s="1"/>
  <c r="S115" i="21" s="1"/>
  <c r="L87" i="21"/>
  <c r="K87" i="21"/>
  <c r="J87" i="21"/>
  <c r="I87" i="21"/>
  <c r="H87" i="21"/>
  <c r="H115" i="21" s="1"/>
  <c r="G87" i="21"/>
  <c r="F87" i="21"/>
  <c r="F115" i="21" s="1"/>
  <c r="D87" i="21"/>
  <c r="D115" i="21" s="1"/>
  <c r="C87" i="21"/>
  <c r="C115" i="21" s="1"/>
  <c r="B87" i="21"/>
  <c r="B115" i="21" s="1"/>
  <c r="O87" i="22"/>
  <c r="O114" i="22" s="1"/>
  <c r="N87" i="22"/>
  <c r="N115" i="22" s="1"/>
  <c r="M87" i="22"/>
  <c r="M115" i="22" s="1"/>
  <c r="S115" i="22" s="1"/>
  <c r="L87" i="22"/>
  <c r="L115" i="22" s="1"/>
  <c r="R115" i="22" s="1"/>
  <c r="K87" i="22"/>
  <c r="J87" i="22"/>
  <c r="I87" i="22"/>
  <c r="H87" i="22"/>
  <c r="G87" i="22"/>
  <c r="F87" i="22"/>
  <c r="F115" i="22" s="1"/>
  <c r="D87" i="22"/>
  <c r="C87" i="22"/>
  <c r="C115" i="22" s="1"/>
  <c r="B87" i="22"/>
  <c r="O87" i="23"/>
  <c r="N87" i="23"/>
  <c r="N114" i="23" s="1"/>
  <c r="M87" i="23"/>
  <c r="L87" i="23"/>
  <c r="K87" i="23"/>
  <c r="J87" i="23"/>
  <c r="J115" i="23" s="1"/>
  <c r="I87" i="23"/>
  <c r="I115" i="23" s="1"/>
  <c r="H87" i="23"/>
  <c r="H115" i="23" s="1"/>
  <c r="G87" i="23"/>
  <c r="F87" i="23"/>
  <c r="D87" i="23"/>
  <c r="D115" i="23" s="1"/>
  <c r="C87" i="23"/>
  <c r="C115" i="23" s="1"/>
  <c r="B87" i="23"/>
  <c r="B115" i="23" s="1"/>
  <c r="O87" i="24"/>
  <c r="N87" i="24"/>
  <c r="M87" i="24"/>
  <c r="L87" i="24"/>
  <c r="K87" i="24"/>
  <c r="J87" i="24"/>
  <c r="I87" i="24"/>
  <c r="H87" i="24"/>
  <c r="G87" i="24"/>
  <c r="G115" i="24" s="1"/>
  <c r="F87" i="24"/>
  <c r="D87" i="24"/>
  <c r="D115" i="24" s="1"/>
  <c r="C87" i="24"/>
  <c r="B87" i="24"/>
  <c r="B115" i="24" s="1"/>
  <c r="O87" i="25"/>
  <c r="O115" i="25" s="1"/>
  <c r="N87" i="25"/>
  <c r="N114" i="25" s="1"/>
  <c r="M87" i="25"/>
  <c r="L87" i="25"/>
  <c r="K87" i="25"/>
  <c r="J87" i="25"/>
  <c r="I87" i="25"/>
  <c r="I115" i="25" s="1"/>
  <c r="H87" i="25"/>
  <c r="H115" i="25" s="1"/>
  <c r="G87" i="25"/>
  <c r="G115" i="25" s="1"/>
  <c r="F87" i="25"/>
  <c r="D87" i="25"/>
  <c r="C87" i="25"/>
  <c r="B87" i="25"/>
  <c r="O87" i="26"/>
  <c r="O115" i="26" s="1"/>
  <c r="N87" i="26"/>
  <c r="M87" i="26"/>
  <c r="M115" i="26" s="1"/>
  <c r="S115" i="26" s="1"/>
  <c r="L87" i="26"/>
  <c r="K87" i="26"/>
  <c r="J87" i="26"/>
  <c r="I87" i="26"/>
  <c r="I115" i="26" s="1"/>
  <c r="H87" i="26"/>
  <c r="G87" i="26"/>
  <c r="G115" i="26" s="1"/>
  <c r="F87" i="26"/>
  <c r="F115" i="26" s="1"/>
  <c r="D87" i="26"/>
  <c r="D115" i="26" s="1"/>
  <c r="C87" i="26"/>
  <c r="C115" i="26" s="1"/>
  <c r="B87" i="26"/>
  <c r="B115" i="26" s="1"/>
  <c r="O87" i="27"/>
  <c r="O115" i="27" s="1"/>
  <c r="N87" i="27"/>
  <c r="M87" i="27"/>
  <c r="M115" i="27" s="1"/>
  <c r="S115" i="27" s="1"/>
  <c r="L87" i="27"/>
  <c r="L115" i="27" s="1"/>
  <c r="R115" i="27" s="1"/>
  <c r="K87" i="27"/>
  <c r="J87" i="27"/>
  <c r="I87" i="27"/>
  <c r="H87" i="27"/>
  <c r="G87" i="27"/>
  <c r="G115" i="27" s="1"/>
  <c r="F87" i="27"/>
  <c r="F115" i="27" s="1"/>
  <c r="D87" i="27"/>
  <c r="D115" i="27" s="1"/>
  <c r="C87" i="27"/>
  <c r="C115" i="27" s="1"/>
  <c r="B87" i="27"/>
  <c r="O87" i="28"/>
  <c r="O115" i="28" s="1"/>
  <c r="N87" i="28"/>
  <c r="M87" i="28"/>
  <c r="M115" i="28" s="1"/>
  <c r="S115" i="28" s="1"/>
  <c r="L87" i="28"/>
  <c r="K87" i="28"/>
  <c r="K115" i="28" s="1"/>
  <c r="J87" i="28"/>
  <c r="I87" i="28"/>
  <c r="I115" i="28" s="1"/>
  <c r="H87" i="28"/>
  <c r="H115" i="28" s="1"/>
  <c r="G87" i="28"/>
  <c r="G115" i="28" s="1"/>
  <c r="F87" i="28"/>
  <c r="D87" i="28"/>
  <c r="C87" i="28"/>
  <c r="B87" i="28"/>
  <c r="O87" i="29"/>
  <c r="O114" i="29" s="1"/>
  <c r="N87" i="29"/>
  <c r="M87" i="29"/>
  <c r="L87" i="29"/>
  <c r="K87" i="29"/>
  <c r="K115" i="29" s="1"/>
  <c r="J87" i="29"/>
  <c r="I87" i="29"/>
  <c r="I115" i="29" s="1"/>
  <c r="H87" i="29"/>
  <c r="G87" i="29"/>
  <c r="F87" i="29"/>
  <c r="D87" i="29"/>
  <c r="C87" i="29"/>
  <c r="C115" i="29" s="1"/>
  <c r="B87" i="29"/>
  <c r="O87" i="30"/>
  <c r="O114" i="30" s="1"/>
  <c r="N87" i="30"/>
  <c r="N114" i="30" s="1"/>
  <c r="M87" i="30"/>
  <c r="M115" i="30" s="1"/>
  <c r="S115" i="30" s="1"/>
  <c r="L87" i="30"/>
  <c r="L115" i="30" s="1"/>
  <c r="R115" i="30" s="1"/>
  <c r="K87" i="30"/>
  <c r="K115" i="30" s="1"/>
  <c r="J87" i="30"/>
  <c r="J115" i="30" s="1"/>
  <c r="I87" i="30"/>
  <c r="H87" i="30"/>
  <c r="H115" i="30" s="1"/>
  <c r="G87" i="30"/>
  <c r="G115" i="30" s="1"/>
  <c r="F87" i="30"/>
  <c r="D87" i="30"/>
  <c r="C87" i="30"/>
  <c r="B87" i="30"/>
  <c r="O87" i="31"/>
  <c r="O115" i="31" s="1"/>
  <c r="N87" i="31"/>
  <c r="N115" i="31" s="1"/>
  <c r="M87" i="31"/>
  <c r="M115" i="31" s="1"/>
  <c r="S115" i="31" s="1"/>
  <c r="L87" i="31"/>
  <c r="L115" i="31" s="1"/>
  <c r="R115" i="31" s="1"/>
  <c r="K87" i="31"/>
  <c r="J87" i="31"/>
  <c r="I87" i="31"/>
  <c r="H87" i="31"/>
  <c r="G87" i="31"/>
  <c r="F87" i="31"/>
  <c r="F115" i="31" s="1"/>
  <c r="D87" i="31"/>
  <c r="D115" i="31" s="1"/>
  <c r="C87" i="31"/>
  <c r="B87" i="31"/>
  <c r="O87" i="1"/>
  <c r="O115" i="1" s="1"/>
  <c r="N87" i="1"/>
  <c r="N115" i="1" s="1"/>
  <c r="M87" i="1"/>
  <c r="L87" i="1"/>
  <c r="L115" i="1" s="1"/>
  <c r="R115" i="1" s="1"/>
  <c r="K87" i="1"/>
  <c r="J87" i="1"/>
  <c r="I87" i="1"/>
  <c r="H87" i="1"/>
  <c r="G87" i="1"/>
  <c r="F87" i="1"/>
  <c r="F115" i="1" s="1"/>
  <c r="D87" i="1"/>
  <c r="D115" i="1" s="1"/>
  <c r="C87" i="1"/>
  <c r="C115" i="1" s="1"/>
  <c r="B87" i="1"/>
  <c r="B115" i="1" s="1"/>
  <c r="S115" i="2"/>
  <c r="O115" i="2"/>
  <c r="N115" i="2"/>
  <c r="M115" i="2"/>
  <c r="K115" i="2"/>
  <c r="J115" i="2"/>
  <c r="I115" i="2"/>
  <c r="H115" i="2"/>
  <c r="G115" i="2"/>
  <c r="F115" i="2"/>
  <c r="D115" i="2"/>
  <c r="C115" i="2"/>
  <c r="B115" i="2"/>
  <c r="O114" i="2"/>
  <c r="N114" i="2"/>
  <c r="U113" i="2"/>
  <c r="T113" i="2"/>
  <c r="S113" i="2"/>
  <c r="R113" i="2"/>
  <c r="S112" i="2"/>
  <c r="R112" i="2"/>
  <c r="E112" i="2"/>
  <c r="U112" i="2" s="1"/>
  <c r="S111" i="2"/>
  <c r="R111" i="2"/>
  <c r="E111" i="2"/>
  <c r="U111" i="2" s="1"/>
  <c r="S110" i="2"/>
  <c r="R110" i="2"/>
  <c r="E110" i="2"/>
  <c r="S109" i="2"/>
  <c r="R109" i="2"/>
  <c r="E109" i="2"/>
  <c r="U109" i="2" s="1"/>
  <c r="S108" i="2"/>
  <c r="R108" i="2"/>
  <c r="E108" i="2"/>
  <c r="U108" i="2" s="1"/>
  <c r="T107" i="2"/>
  <c r="S107" i="2"/>
  <c r="R107" i="2"/>
  <c r="E107" i="2"/>
  <c r="U107" i="2" s="1"/>
  <c r="S106" i="2"/>
  <c r="R106" i="2"/>
  <c r="E106" i="2"/>
  <c r="S105" i="2"/>
  <c r="R105" i="2"/>
  <c r="E105" i="2"/>
  <c r="T105" i="2" s="1"/>
  <c r="S104" i="2"/>
  <c r="R104" i="2"/>
  <c r="E104" i="2"/>
  <c r="U104" i="2" s="1"/>
  <c r="S103" i="2"/>
  <c r="R103" i="2"/>
  <c r="E103" i="2"/>
  <c r="U103" i="2" s="1"/>
  <c r="S102" i="2"/>
  <c r="R102" i="2"/>
  <c r="E102" i="2"/>
  <c r="T102" i="2" s="1"/>
  <c r="S101" i="2"/>
  <c r="R101" i="2"/>
  <c r="E101" i="2"/>
  <c r="U101" i="2" s="1"/>
  <c r="S100" i="2"/>
  <c r="R100" i="2"/>
  <c r="E100" i="2"/>
  <c r="U100" i="2" s="1"/>
  <c r="S99" i="2"/>
  <c r="R99" i="2"/>
  <c r="E99" i="2"/>
  <c r="S98" i="2"/>
  <c r="R98" i="2"/>
  <c r="E98" i="2"/>
  <c r="M97" i="2"/>
  <c r="S97" i="2" s="1"/>
  <c r="L97" i="2"/>
  <c r="L114" i="2" s="1"/>
  <c r="R114" i="2" s="1"/>
  <c r="K97" i="2"/>
  <c r="K114" i="2" s="1"/>
  <c r="J97" i="2"/>
  <c r="J114" i="2" s="1"/>
  <c r="I97" i="2"/>
  <c r="I114" i="2" s="1"/>
  <c r="H97" i="2"/>
  <c r="H114" i="2" s="1"/>
  <c r="G97" i="2"/>
  <c r="G114" i="2" s="1"/>
  <c r="F97" i="2"/>
  <c r="F114" i="2" s="1"/>
  <c r="D97" i="2"/>
  <c r="D114" i="2" s="1"/>
  <c r="C97" i="2"/>
  <c r="C114" i="2" s="1"/>
  <c r="B97" i="2"/>
  <c r="B114" i="2" s="1"/>
  <c r="J115" i="3"/>
  <c r="I115" i="3"/>
  <c r="H115" i="3"/>
  <c r="G115" i="3"/>
  <c r="F115" i="3"/>
  <c r="D115" i="3"/>
  <c r="C115" i="3"/>
  <c r="B115" i="3"/>
  <c r="O114" i="3"/>
  <c r="U113" i="3"/>
  <c r="T113" i="3"/>
  <c r="S113" i="3"/>
  <c r="R113" i="3"/>
  <c r="S112" i="3"/>
  <c r="R112" i="3"/>
  <c r="E112" i="3"/>
  <c r="U112" i="3" s="1"/>
  <c r="S111" i="3"/>
  <c r="R111" i="3"/>
  <c r="E111" i="3"/>
  <c r="U111" i="3" s="1"/>
  <c r="S110" i="3"/>
  <c r="R110" i="3"/>
  <c r="E110" i="3"/>
  <c r="S109" i="3"/>
  <c r="R109" i="3"/>
  <c r="E109" i="3"/>
  <c r="S108" i="3"/>
  <c r="R108" i="3"/>
  <c r="E108" i="3"/>
  <c r="T108" i="3" s="1"/>
  <c r="S107" i="3"/>
  <c r="R107" i="3"/>
  <c r="E107" i="3"/>
  <c r="S106" i="3"/>
  <c r="R106" i="3"/>
  <c r="E106" i="3"/>
  <c r="U106" i="3" s="1"/>
  <c r="T105" i="3"/>
  <c r="S105" i="3"/>
  <c r="R105" i="3"/>
  <c r="E105" i="3"/>
  <c r="U105" i="3" s="1"/>
  <c r="S104" i="3"/>
  <c r="R104" i="3"/>
  <c r="E104" i="3"/>
  <c r="U104" i="3" s="1"/>
  <c r="S103" i="3"/>
  <c r="R103" i="3"/>
  <c r="E103" i="3"/>
  <c r="U103" i="3" s="1"/>
  <c r="S102" i="3"/>
  <c r="R102" i="3"/>
  <c r="E102" i="3"/>
  <c r="U102" i="3" s="1"/>
  <c r="S101" i="3"/>
  <c r="R101" i="3"/>
  <c r="E101" i="3"/>
  <c r="S100" i="3"/>
  <c r="R100" i="3"/>
  <c r="E100" i="3"/>
  <c r="T100" i="3" s="1"/>
  <c r="S99" i="3"/>
  <c r="R99" i="3"/>
  <c r="E99" i="3"/>
  <c r="S98" i="3"/>
  <c r="R98" i="3"/>
  <c r="E98" i="3"/>
  <c r="U98" i="3" s="1"/>
  <c r="M97" i="3"/>
  <c r="S97" i="3" s="1"/>
  <c r="L97" i="3"/>
  <c r="R97" i="3" s="1"/>
  <c r="K97" i="3"/>
  <c r="J97" i="3"/>
  <c r="I97" i="3"/>
  <c r="H97" i="3"/>
  <c r="H114" i="3" s="1"/>
  <c r="G97" i="3"/>
  <c r="F97" i="3"/>
  <c r="F114" i="3" s="1"/>
  <c r="D97" i="3"/>
  <c r="D114" i="3" s="1"/>
  <c r="C97" i="3"/>
  <c r="C114" i="3" s="1"/>
  <c r="B97" i="3"/>
  <c r="B114" i="3" s="1"/>
  <c r="J115" i="4"/>
  <c r="I115" i="4"/>
  <c r="H115" i="4"/>
  <c r="G115" i="4"/>
  <c r="C115" i="4"/>
  <c r="U113" i="4"/>
  <c r="T113" i="4"/>
  <c r="S113" i="4"/>
  <c r="R113" i="4"/>
  <c r="S112" i="4"/>
  <c r="R112" i="4"/>
  <c r="E112" i="4"/>
  <c r="S111" i="4"/>
  <c r="R111" i="4"/>
  <c r="E111" i="4"/>
  <c r="S110" i="4"/>
  <c r="R110" i="4"/>
  <c r="E110" i="4"/>
  <c r="U110" i="4" s="1"/>
  <c r="S109" i="4"/>
  <c r="R109" i="4"/>
  <c r="E109" i="4"/>
  <c r="S108" i="4"/>
  <c r="R108" i="4"/>
  <c r="E108" i="4"/>
  <c r="T108" i="4" s="1"/>
  <c r="S107" i="4"/>
  <c r="R107" i="4"/>
  <c r="E107" i="4"/>
  <c r="U107" i="4" s="1"/>
  <c r="S106" i="4"/>
  <c r="R106" i="4"/>
  <c r="E106" i="4"/>
  <c r="U106" i="4" s="1"/>
  <c r="S105" i="4"/>
  <c r="R105" i="4"/>
  <c r="E105" i="4"/>
  <c r="U105" i="4" s="1"/>
  <c r="S104" i="4"/>
  <c r="R104" i="4"/>
  <c r="E104" i="4"/>
  <c r="S103" i="4"/>
  <c r="R103" i="4"/>
  <c r="E103" i="4"/>
  <c r="S102" i="4"/>
  <c r="R102" i="4"/>
  <c r="E102" i="4"/>
  <c r="U102" i="4" s="1"/>
  <c r="S101" i="4"/>
  <c r="R101" i="4"/>
  <c r="E101" i="4"/>
  <c r="U101" i="4" s="1"/>
  <c r="S100" i="4"/>
  <c r="R100" i="4"/>
  <c r="E100" i="4"/>
  <c r="T100" i="4" s="1"/>
  <c r="S99" i="4"/>
  <c r="R99" i="4"/>
  <c r="E99" i="4"/>
  <c r="U99" i="4" s="1"/>
  <c r="S98" i="4"/>
  <c r="R98" i="4"/>
  <c r="E98" i="4"/>
  <c r="U98" i="4" s="1"/>
  <c r="M97" i="4"/>
  <c r="L97" i="4"/>
  <c r="R97" i="4" s="1"/>
  <c r="K97" i="4"/>
  <c r="J97" i="4"/>
  <c r="J114" i="4" s="1"/>
  <c r="I97" i="4"/>
  <c r="I114" i="4" s="1"/>
  <c r="H97" i="4"/>
  <c r="H114" i="4" s="1"/>
  <c r="G97" i="4"/>
  <c r="F97" i="4"/>
  <c r="D97" i="4"/>
  <c r="C97" i="4"/>
  <c r="C114" i="4" s="1"/>
  <c r="B97" i="4"/>
  <c r="B114" i="4" s="1"/>
  <c r="N115" i="5"/>
  <c r="J115" i="5"/>
  <c r="I115" i="5"/>
  <c r="H115" i="5"/>
  <c r="G115" i="5"/>
  <c r="F115" i="5"/>
  <c r="D115" i="5"/>
  <c r="B115" i="5"/>
  <c r="N114" i="5"/>
  <c r="U113" i="5"/>
  <c r="T113" i="5"/>
  <c r="S113" i="5"/>
  <c r="R113" i="5"/>
  <c r="S112" i="5"/>
  <c r="R112" i="5"/>
  <c r="E112" i="5"/>
  <c r="U112" i="5" s="1"/>
  <c r="S111" i="5"/>
  <c r="R111" i="5"/>
  <c r="E111" i="5"/>
  <c r="T111" i="5" s="1"/>
  <c r="S110" i="5"/>
  <c r="R110" i="5"/>
  <c r="E110" i="5"/>
  <c r="U110" i="5" s="1"/>
  <c r="S109" i="5"/>
  <c r="R109" i="5"/>
  <c r="E109" i="5"/>
  <c r="U109" i="5" s="1"/>
  <c r="U108" i="5"/>
  <c r="S108" i="5"/>
  <c r="R108" i="5"/>
  <c r="E108" i="5"/>
  <c r="T108" i="5" s="1"/>
  <c r="S107" i="5"/>
  <c r="R107" i="5"/>
  <c r="E107" i="5"/>
  <c r="S106" i="5"/>
  <c r="R106" i="5"/>
  <c r="E106" i="5"/>
  <c r="T106" i="5" s="1"/>
  <c r="S105" i="5"/>
  <c r="R105" i="5"/>
  <c r="E105" i="5"/>
  <c r="U105" i="5" s="1"/>
  <c r="S104" i="5"/>
  <c r="R104" i="5"/>
  <c r="E104" i="5"/>
  <c r="U104" i="5" s="1"/>
  <c r="S103" i="5"/>
  <c r="R103" i="5"/>
  <c r="E103" i="5"/>
  <c r="U103" i="5" s="1"/>
  <c r="T102" i="5"/>
  <c r="S102" i="5"/>
  <c r="R102" i="5"/>
  <c r="E102" i="5"/>
  <c r="U102" i="5" s="1"/>
  <c r="S101" i="5"/>
  <c r="R101" i="5"/>
  <c r="E101" i="5"/>
  <c r="U101" i="5" s="1"/>
  <c r="T100" i="5"/>
  <c r="S100" i="5"/>
  <c r="R100" i="5"/>
  <c r="E100" i="5"/>
  <c r="U100" i="5" s="1"/>
  <c r="S99" i="5"/>
  <c r="R99" i="5"/>
  <c r="E99" i="5"/>
  <c r="S98" i="5"/>
  <c r="R98" i="5"/>
  <c r="E98" i="5"/>
  <c r="U98" i="5" s="1"/>
  <c r="M97" i="5"/>
  <c r="L97" i="5"/>
  <c r="K97" i="5"/>
  <c r="J97" i="5"/>
  <c r="J114" i="5" s="1"/>
  <c r="I97" i="5"/>
  <c r="I114" i="5" s="1"/>
  <c r="H97" i="5"/>
  <c r="H114" i="5" s="1"/>
  <c r="G97" i="5"/>
  <c r="G114" i="5" s="1"/>
  <c r="F97" i="5"/>
  <c r="F114" i="5" s="1"/>
  <c r="D97" i="5"/>
  <c r="C97" i="5"/>
  <c r="C114" i="5" s="1"/>
  <c r="B97" i="5"/>
  <c r="R115" i="6"/>
  <c r="O115" i="6"/>
  <c r="N115" i="6"/>
  <c r="M115" i="6"/>
  <c r="S115" i="6" s="1"/>
  <c r="L115" i="6"/>
  <c r="K115" i="6"/>
  <c r="J115" i="6"/>
  <c r="I115" i="6"/>
  <c r="N114" i="6"/>
  <c r="U113" i="6"/>
  <c r="T113" i="6"/>
  <c r="S113" i="6"/>
  <c r="R113" i="6"/>
  <c r="S112" i="6"/>
  <c r="R112" i="6"/>
  <c r="E112" i="6"/>
  <c r="U112" i="6" s="1"/>
  <c r="S111" i="6"/>
  <c r="R111" i="6"/>
  <c r="E111" i="6"/>
  <c r="T111" i="6" s="1"/>
  <c r="S110" i="6"/>
  <c r="R110" i="6"/>
  <c r="E110" i="6"/>
  <c r="S109" i="6"/>
  <c r="R109" i="6"/>
  <c r="E109" i="6"/>
  <c r="T109" i="6" s="1"/>
  <c r="S108" i="6"/>
  <c r="R108" i="6"/>
  <c r="E108" i="6"/>
  <c r="T108" i="6" s="1"/>
  <c r="S107" i="6"/>
  <c r="R107" i="6"/>
  <c r="E107" i="6"/>
  <c r="U107" i="6" s="1"/>
  <c r="S106" i="6"/>
  <c r="R106" i="6"/>
  <c r="E106" i="6"/>
  <c r="S105" i="6"/>
  <c r="R105" i="6"/>
  <c r="E105" i="6"/>
  <c r="U105" i="6" s="1"/>
  <c r="S104" i="6"/>
  <c r="R104" i="6"/>
  <c r="E104" i="6"/>
  <c r="U104" i="6" s="1"/>
  <c r="S103" i="6"/>
  <c r="R103" i="6"/>
  <c r="E103" i="6"/>
  <c r="T103" i="6" s="1"/>
  <c r="S102" i="6"/>
  <c r="R102" i="6"/>
  <c r="E102" i="6"/>
  <c r="S101" i="6"/>
  <c r="R101" i="6"/>
  <c r="E101" i="6"/>
  <c r="T101" i="6" s="1"/>
  <c r="S100" i="6"/>
  <c r="R100" i="6"/>
  <c r="E100" i="6"/>
  <c r="U100" i="6" s="1"/>
  <c r="S99" i="6"/>
  <c r="R99" i="6"/>
  <c r="E99" i="6"/>
  <c r="U99" i="6" s="1"/>
  <c r="S98" i="6"/>
  <c r="R98" i="6"/>
  <c r="E98" i="6"/>
  <c r="U98" i="6" s="1"/>
  <c r="M97" i="6"/>
  <c r="M114" i="6" s="1"/>
  <c r="S114" i="6" s="1"/>
  <c r="L97" i="6"/>
  <c r="L114" i="6" s="1"/>
  <c r="R114" i="6" s="1"/>
  <c r="K97" i="6"/>
  <c r="K114" i="6" s="1"/>
  <c r="J97" i="6"/>
  <c r="J114" i="6" s="1"/>
  <c r="I97" i="6"/>
  <c r="H97" i="6"/>
  <c r="H114" i="6" s="1"/>
  <c r="G97" i="6"/>
  <c r="G114" i="6" s="1"/>
  <c r="F97" i="6"/>
  <c r="D97" i="6"/>
  <c r="C97" i="6"/>
  <c r="B97" i="6"/>
  <c r="N115" i="7"/>
  <c r="M115" i="7"/>
  <c r="S115" i="7" s="1"/>
  <c r="L115" i="7"/>
  <c r="R115" i="7" s="1"/>
  <c r="K115" i="7"/>
  <c r="J115" i="7"/>
  <c r="H115" i="7"/>
  <c r="F115" i="7"/>
  <c r="D115" i="7"/>
  <c r="C115" i="7"/>
  <c r="B115" i="7"/>
  <c r="N114" i="7"/>
  <c r="U113" i="7"/>
  <c r="T113" i="7"/>
  <c r="S113" i="7"/>
  <c r="R113" i="7"/>
  <c r="S112" i="7"/>
  <c r="R112" i="7"/>
  <c r="E112" i="7"/>
  <c r="U112" i="7" s="1"/>
  <c r="S111" i="7"/>
  <c r="R111" i="7"/>
  <c r="E111" i="7"/>
  <c r="U111" i="7" s="1"/>
  <c r="S110" i="7"/>
  <c r="R110" i="7"/>
  <c r="E110" i="7"/>
  <c r="U110" i="7" s="1"/>
  <c r="S109" i="7"/>
  <c r="R109" i="7"/>
  <c r="E109" i="7"/>
  <c r="U109" i="7" s="1"/>
  <c r="S108" i="7"/>
  <c r="R108" i="7"/>
  <c r="E108" i="7"/>
  <c r="U108" i="7" s="1"/>
  <c r="S107" i="7"/>
  <c r="R107" i="7"/>
  <c r="E107" i="7"/>
  <c r="U107" i="7" s="1"/>
  <c r="U106" i="7"/>
  <c r="S106" i="7"/>
  <c r="R106" i="7"/>
  <c r="E106" i="7"/>
  <c r="T106" i="7" s="1"/>
  <c r="S105" i="7"/>
  <c r="R105" i="7"/>
  <c r="E105" i="7"/>
  <c r="U104" i="7"/>
  <c r="S104" i="7"/>
  <c r="R104" i="7"/>
  <c r="E104" i="7"/>
  <c r="T104" i="7" s="1"/>
  <c r="S103" i="7"/>
  <c r="R103" i="7"/>
  <c r="E103" i="7"/>
  <c r="U103" i="7" s="1"/>
  <c r="S102" i="7"/>
  <c r="R102" i="7"/>
  <c r="E102" i="7"/>
  <c r="U102" i="7" s="1"/>
  <c r="S101" i="7"/>
  <c r="R101" i="7"/>
  <c r="E101" i="7"/>
  <c r="U101" i="7" s="1"/>
  <c r="S100" i="7"/>
  <c r="R100" i="7"/>
  <c r="E100" i="7"/>
  <c r="S99" i="7"/>
  <c r="R99" i="7"/>
  <c r="E99" i="7"/>
  <c r="U99" i="7" s="1"/>
  <c r="S98" i="7"/>
  <c r="R98" i="7"/>
  <c r="E98" i="7"/>
  <c r="M97" i="7"/>
  <c r="L97" i="7"/>
  <c r="L114" i="7" s="1"/>
  <c r="R114" i="7" s="1"/>
  <c r="K97" i="7"/>
  <c r="K114" i="7" s="1"/>
  <c r="J97" i="7"/>
  <c r="I97" i="7"/>
  <c r="H97" i="7"/>
  <c r="H114" i="7" s="1"/>
  <c r="G97" i="7"/>
  <c r="G114" i="7" s="1"/>
  <c r="F97" i="7"/>
  <c r="F114" i="7" s="1"/>
  <c r="D97" i="7"/>
  <c r="D114" i="7" s="1"/>
  <c r="C97" i="7"/>
  <c r="B97" i="7"/>
  <c r="B114" i="7" s="1"/>
  <c r="N115" i="8"/>
  <c r="H115" i="8"/>
  <c r="G115" i="8"/>
  <c r="D115" i="8"/>
  <c r="C115" i="8"/>
  <c r="B115" i="8"/>
  <c r="N114" i="8"/>
  <c r="U113" i="8"/>
  <c r="T113" i="8"/>
  <c r="S113" i="8"/>
  <c r="R113" i="8"/>
  <c r="S112" i="8"/>
  <c r="R112" i="8"/>
  <c r="E112" i="8"/>
  <c r="U112" i="8" s="1"/>
  <c r="T111" i="8"/>
  <c r="S111" i="8"/>
  <c r="R111" i="8"/>
  <c r="E111" i="8"/>
  <c r="U111" i="8" s="1"/>
  <c r="S110" i="8"/>
  <c r="R110" i="8"/>
  <c r="E110" i="8"/>
  <c r="U110" i="8" s="1"/>
  <c r="U109" i="8"/>
  <c r="T109" i="8"/>
  <c r="S109" i="8"/>
  <c r="R109" i="8"/>
  <c r="E109" i="8"/>
  <c r="S108" i="8"/>
  <c r="R108" i="8"/>
  <c r="E108" i="8"/>
  <c r="U107" i="8"/>
  <c r="T107" i="8"/>
  <c r="S107" i="8"/>
  <c r="R107" i="8"/>
  <c r="E107" i="8"/>
  <c r="S106" i="8"/>
  <c r="R106" i="8"/>
  <c r="E106" i="8"/>
  <c r="U106" i="8" s="1"/>
  <c r="S105" i="8"/>
  <c r="R105" i="8"/>
  <c r="E105" i="8"/>
  <c r="U105" i="8" s="1"/>
  <c r="S104" i="8"/>
  <c r="R104" i="8"/>
  <c r="E104" i="8"/>
  <c r="U104" i="8" s="1"/>
  <c r="S103" i="8"/>
  <c r="R103" i="8"/>
  <c r="E103" i="8"/>
  <c r="U103" i="8" s="1"/>
  <c r="S102" i="8"/>
  <c r="R102" i="8"/>
  <c r="E102" i="8"/>
  <c r="U102" i="8" s="1"/>
  <c r="S101" i="8"/>
  <c r="R101" i="8"/>
  <c r="E101" i="8"/>
  <c r="U101" i="8" s="1"/>
  <c r="S100" i="8"/>
  <c r="R100" i="8"/>
  <c r="E100" i="8"/>
  <c r="S99" i="8"/>
  <c r="R99" i="8"/>
  <c r="E99" i="8"/>
  <c r="U99" i="8" s="1"/>
  <c r="S98" i="8"/>
  <c r="R98" i="8"/>
  <c r="E98" i="8"/>
  <c r="U98" i="8" s="1"/>
  <c r="M97" i="8"/>
  <c r="S97" i="8" s="1"/>
  <c r="L97" i="8"/>
  <c r="K97" i="8"/>
  <c r="J97" i="8"/>
  <c r="J114" i="8" s="1"/>
  <c r="I97" i="8"/>
  <c r="I114" i="8" s="1"/>
  <c r="H97" i="8"/>
  <c r="H114" i="8" s="1"/>
  <c r="G97" i="8"/>
  <c r="G114" i="8" s="1"/>
  <c r="F97" i="8"/>
  <c r="D97" i="8"/>
  <c r="D114" i="8" s="1"/>
  <c r="C97" i="8"/>
  <c r="C114" i="8" s="1"/>
  <c r="B97" i="8"/>
  <c r="B114" i="8" s="1"/>
  <c r="S115" i="9"/>
  <c r="O115" i="9"/>
  <c r="N115" i="9"/>
  <c r="L115" i="9"/>
  <c r="R115" i="9" s="1"/>
  <c r="J115" i="9"/>
  <c r="I115" i="9"/>
  <c r="G115" i="9"/>
  <c r="O114" i="9"/>
  <c r="N114" i="9"/>
  <c r="U113" i="9"/>
  <c r="T113" i="9"/>
  <c r="S113" i="9"/>
  <c r="R113" i="9"/>
  <c r="S112" i="9"/>
  <c r="R112" i="9"/>
  <c r="E112" i="9"/>
  <c r="U112" i="9" s="1"/>
  <c r="S111" i="9"/>
  <c r="R111" i="9"/>
  <c r="E111" i="9"/>
  <c r="S110" i="9"/>
  <c r="R110" i="9"/>
  <c r="E110" i="9"/>
  <c r="U110" i="9" s="1"/>
  <c r="U109" i="9"/>
  <c r="T109" i="9"/>
  <c r="S109" i="9"/>
  <c r="R109" i="9"/>
  <c r="E109" i="9"/>
  <c r="S108" i="9"/>
  <c r="R108" i="9"/>
  <c r="E108" i="9"/>
  <c r="U108" i="9" s="1"/>
  <c r="S107" i="9"/>
  <c r="R107" i="9"/>
  <c r="E107" i="9"/>
  <c r="U107" i="9" s="1"/>
  <c r="S106" i="9"/>
  <c r="R106" i="9"/>
  <c r="E106" i="9"/>
  <c r="U106" i="9" s="1"/>
  <c r="S105" i="9"/>
  <c r="R105" i="9"/>
  <c r="E105" i="9"/>
  <c r="U105" i="9" s="1"/>
  <c r="S104" i="9"/>
  <c r="R104" i="9"/>
  <c r="E104" i="9"/>
  <c r="U104" i="9" s="1"/>
  <c r="S103" i="9"/>
  <c r="R103" i="9"/>
  <c r="E103" i="9"/>
  <c r="S102" i="9"/>
  <c r="R102" i="9"/>
  <c r="E102" i="9"/>
  <c r="U102" i="9" s="1"/>
  <c r="S101" i="9"/>
  <c r="R101" i="9"/>
  <c r="E101" i="9"/>
  <c r="U101" i="9" s="1"/>
  <c r="S100" i="9"/>
  <c r="R100" i="9"/>
  <c r="E100" i="9"/>
  <c r="U100" i="9" s="1"/>
  <c r="S99" i="9"/>
  <c r="R99" i="9"/>
  <c r="E99" i="9"/>
  <c r="U99" i="9" s="1"/>
  <c r="T98" i="9"/>
  <c r="S98" i="9"/>
  <c r="R98" i="9"/>
  <c r="E98" i="9"/>
  <c r="U98" i="9" s="1"/>
  <c r="M97" i="9"/>
  <c r="L97" i="9"/>
  <c r="R97" i="9" s="1"/>
  <c r="K97" i="9"/>
  <c r="J97" i="9"/>
  <c r="J114" i="9" s="1"/>
  <c r="I97" i="9"/>
  <c r="I114" i="9" s="1"/>
  <c r="H97" i="9"/>
  <c r="G97" i="9"/>
  <c r="G114" i="9" s="1"/>
  <c r="F97" i="9"/>
  <c r="D97" i="9"/>
  <c r="C97" i="9"/>
  <c r="B97" i="9"/>
  <c r="O115" i="10"/>
  <c r="N115" i="10"/>
  <c r="M115" i="10"/>
  <c r="S115" i="10" s="1"/>
  <c r="K115" i="10"/>
  <c r="I115" i="10"/>
  <c r="H115" i="10"/>
  <c r="G115" i="10"/>
  <c r="F115" i="10"/>
  <c r="D115" i="10"/>
  <c r="C115" i="10"/>
  <c r="B115" i="10"/>
  <c r="O114" i="10"/>
  <c r="N114" i="10"/>
  <c r="U113" i="10"/>
  <c r="T113" i="10"/>
  <c r="S113" i="10"/>
  <c r="R113" i="10"/>
  <c r="S112" i="10"/>
  <c r="R112" i="10"/>
  <c r="E112" i="10"/>
  <c r="T112" i="10" s="1"/>
  <c r="S111" i="10"/>
  <c r="R111" i="10"/>
  <c r="E111" i="10"/>
  <c r="U111" i="10" s="1"/>
  <c r="S110" i="10"/>
  <c r="R110" i="10"/>
  <c r="E110" i="10"/>
  <c r="T110" i="10" s="1"/>
  <c r="T109" i="10"/>
  <c r="S109" i="10"/>
  <c r="R109" i="10"/>
  <c r="E109" i="10"/>
  <c r="U109" i="10" s="1"/>
  <c r="S108" i="10"/>
  <c r="R108" i="10"/>
  <c r="E108" i="10"/>
  <c r="U107" i="10"/>
  <c r="T107" i="10"/>
  <c r="S107" i="10"/>
  <c r="R107" i="10"/>
  <c r="E107" i="10"/>
  <c r="S106" i="10"/>
  <c r="R106" i="10"/>
  <c r="E106" i="10"/>
  <c r="U105" i="10"/>
  <c r="T105" i="10"/>
  <c r="S105" i="10"/>
  <c r="R105" i="10"/>
  <c r="E105" i="10"/>
  <c r="S104" i="10"/>
  <c r="R104" i="10"/>
  <c r="E104" i="10"/>
  <c r="U104" i="10" s="1"/>
  <c r="S103" i="10"/>
  <c r="R103" i="10"/>
  <c r="E103" i="10"/>
  <c r="U103" i="10" s="1"/>
  <c r="S102" i="10"/>
  <c r="R102" i="10"/>
  <c r="E102" i="10"/>
  <c r="U102" i="10" s="1"/>
  <c r="S101" i="10"/>
  <c r="R101" i="10"/>
  <c r="E101" i="10"/>
  <c r="U101" i="10" s="1"/>
  <c r="S100" i="10"/>
  <c r="R100" i="10"/>
  <c r="E100" i="10"/>
  <c r="S99" i="10"/>
  <c r="R99" i="10"/>
  <c r="E99" i="10"/>
  <c r="S98" i="10"/>
  <c r="R98" i="10"/>
  <c r="E98" i="10"/>
  <c r="M97" i="10"/>
  <c r="S97" i="10" s="1"/>
  <c r="L97" i="10"/>
  <c r="K97" i="10"/>
  <c r="K114" i="10" s="1"/>
  <c r="J97" i="10"/>
  <c r="J114" i="10" s="1"/>
  <c r="I97" i="10"/>
  <c r="I114" i="10" s="1"/>
  <c r="H97" i="10"/>
  <c r="H114" i="10" s="1"/>
  <c r="G97" i="10"/>
  <c r="G114" i="10" s="1"/>
  <c r="F97" i="10"/>
  <c r="F114" i="10" s="1"/>
  <c r="D97" i="10"/>
  <c r="D114" i="10" s="1"/>
  <c r="C97" i="10"/>
  <c r="C114" i="10" s="1"/>
  <c r="B97" i="10"/>
  <c r="B114" i="10" s="1"/>
  <c r="O115" i="11"/>
  <c r="K115" i="11"/>
  <c r="C115" i="11"/>
  <c r="N114" i="11"/>
  <c r="U113" i="11"/>
  <c r="T113" i="11"/>
  <c r="S113" i="11"/>
  <c r="R113" i="11"/>
  <c r="S112" i="11"/>
  <c r="R112" i="11"/>
  <c r="E112" i="11"/>
  <c r="U112" i="11" s="1"/>
  <c r="S111" i="11"/>
  <c r="R111" i="11"/>
  <c r="E111" i="11"/>
  <c r="S110" i="11"/>
  <c r="R110" i="11"/>
  <c r="E110" i="11"/>
  <c r="S109" i="11"/>
  <c r="R109" i="11"/>
  <c r="E109" i="11"/>
  <c r="S108" i="11"/>
  <c r="R108" i="11"/>
  <c r="E108" i="11"/>
  <c r="U108" i="11" s="1"/>
  <c r="S107" i="11"/>
  <c r="R107" i="11"/>
  <c r="E107" i="11"/>
  <c r="U107" i="11" s="1"/>
  <c r="S106" i="11"/>
  <c r="R106" i="11"/>
  <c r="E106" i="11"/>
  <c r="U106" i="11" s="1"/>
  <c r="S105" i="11"/>
  <c r="R105" i="11"/>
  <c r="E105" i="11"/>
  <c r="U105" i="11" s="1"/>
  <c r="S104" i="11"/>
  <c r="R104" i="11"/>
  <c r="E104" i="11"/>
  <c r="U104" i="11" s="1"/>
  <c r="S103" i="11"/>
  <c r="R103" i="11"/>
  <c r="E103" i="11"/>
  <c r="S102" i="11"/>
  <c r="R102" i="11"/>
  <c r="E102" i="11"/>
  <c r="S101" i="11"/>
  <c r="R101" i="11"/>
  <c r="E101" i="11"/>
  <c r="S100" i="11"/>
  <c r="R100" i="11"/>
  <c r="E100" i="11"/>
  <c r="S99" i="11"/>
  <c r="R99" i="11"/>
  <c r="E99" i="11"/>
  <c r="U99" i="11" s="1"/>
  <c r="S98" i="11"/>
  <c r="R98" i="11"/>
  <c r="E98" i="11"/>
  <c r="M97" i="11"/>
  <c r="S97" i="11" s="1"/>
  <c r="L97" i="11"/>
  <c r="R97" i="11" s="1"/>
  <c r="K97" i="11"/>
  <c r="K114" i="11" s="1"/>
  <c r="J97" i="11"/>
  <c r="J114" i="11" s="1"/>
  <c r="I97" i="11"/>
  <c r="I114" i="11" s="1"/>
  <c r="H97" i="11"/>
  <c r="G97" i="11"/>
  <c r="F97" i="11"/>
  <c r="D97" i="11"/>
  <c r="C97" i="11"/>
  <c r="B97" i="11"/>
  <c r="O115" i="12"/>
  <c r="M115" i="12"/>
  <c r="S115" i="12" s="1"/>
  <c r="L115" i="12"/>
  <c r="R115" i="12" s="1"/>
  <c r="K115" i="12"/>
  <c r="J115" i="12"/>
  <c r="I115" i="12"/>
  <c r="C115" i="12"/>
  <c r="B115" i="12"/>
  <c r="O114" i="12"/>
  <c r="J114" i="12"/>
  <c r="U113" i="12"/>
  <c r="T113" i="12"/>
  <c r="S113" i="12"/>
  <c r="R113" i="12"/>
  <c r="S112" i="12"/>
  <c r="R112" i="12"/>
  <c r="E112" i="12"/>
  <c r="S111" i="12"/>
  <c r="R111" i="12"/>
  <c r="E111" i="12"/>
  <c r="T111" i="12" s="1"/>
  <c r="U110" i="12"/>
  <c r="T110" i="12"/>
  <c r="S110" i="12"/>
  <c r="R110" i="12"/>
  <c r="E110" i="12"/>
  <c r="S109" i="12"/>
  <c r="R109" i="12"/>
  <c r="E109" i="12"/>
  <c r="U108" i="12"/>
  <c r="T108" i="12"/>
  <c r="S108" i="12"/>
  <c r="R108" i="12"/>
  <c r="E108" i="12"/>
  <c r="S107" i="12"/>
  <c r="R107" i="12"/>
  <c r="E107" i="12"/>
  <c r="U107" i="12" s="1"/>
  <c r="S106" i="12"/>
  <c r="R106" i="12"/>
  <c r="E106" i="12"/>
  <c r="S105" i="12"/>
  <c r="R105" i="12"/>
  <c r="E105" i="12"/>
  <c r="T105" i="12" s="1"/>
  <c r="U104" i="12"/>
  <c r="S104" i="12"/>
  <c r="R104" i="12"/>
  <c r="E104" i="12"/>
  <c r="T104" i="12" s="1"/>
  <c r="S103" i="12"/>
  <c r="R103" i="12"/>
  <c r="E103" i="12"/>
  <c r="U103" i="12" s="1"/>
  <c r="S102" i="12"/>
  <c r="R102" i="12"/>
  <c r="E102" i="12"/>
  <c r="U102" i="12" s="1"/>
  <c r="S101" i="12"/>
  <c r="R101" i="12"/>
  <c r="E101" i="12"/>
  <c r="U101" i="12" s="1"/>
  <c r="S100" i="12"/>
  <c r="R100" i="12"/>
  <c r="E100" i="12"/>
  <c r="T100" i="12" s="1"/>
  <c r="S99" i="12"/>
  <c r="R99" i="12"/>
  <c r="E99" i="12"/>
  <c r="U99" i="12" s="1"/>
  <c r="S98" i="12"/>
  <c r="R98" i="12"/>
  <c r="E98" i="12"/>
  <c r="M97" i="12"/>
  <c r="M114" i="12" s="1"/>
  <c r="S114" i="12" s="1"/>
  <c r="L97" i="12"/>
  <c r="K97" i="12"/>
  <c r="K114" i="12" s="1"/>
  <c r="J97" i="12"/>
  <c r="I97" i="12"/>
  <c r="I114" i="12" s="1"/>
  <c r="H97" i="12"/>
  <c r="G97" i="12"/>
  <c r="G114" i="12" s="1"/>
  <c r="F97" i="12"/>
  <c r="F114" i="12" s="1"/>
  <c r="D97" i="12"/>
  <c r="D114" i="12" s="1"/>
  <c r="C97" i="12"/>
  <c r="C114" i="12" s="1"/>
  <c r="B97" i="12"/>
  <c r="O115" i="13"/>
  <c r="N115" i="13"/>
  <c r="M115" i="13"/>
  <c r="S115" i="13" s="1"/>
  <c r="L115" i="13"/>
  <c r="R115" i="13" s="1"/>
  <c r="C115" i="13"/>
  <c r="B115" i="13"/>
  <c r="O114" i="13"/>
  <c r="B114" i="13"/>
  <c r="U113" i="13"/>
  <c r="T113" i="13"/>
  <c r="S113" i="13"/>
  <c r="R113" i="13"/>
  <c r="S112" i="13"/>
  <c r="R112" i="13"/>
  <c r="E112" i="13"/>
  <c r="U112" i="13" s="1"/>
  <c r="S111" i="13"/>
  <c r="R111" i="13"/>
  <c r="E111" i="13"/>
  <c r="U111" i="13" s="1"/>
  <c r="S110" i="13"/>
  <c r="R110" i="13"/>
  <c r="E110" i="13"/>
  <c r="U110" i="13" s="1"/>
  <c r="S109" i="13"/>
  <c r="R109" i="13"/>
  <c r="E109" i="13"/>
  <c r="S108" i="13"/>
  <c r="R108" i="13"/>
  <c r="E108" i="13"/>
  <c r="T108" i="13" s="1"/>
  <c r="S107" i="13"/>
  <c r="R107" i="13"/>
  <c r="E107" i="13"/>
  <c r="T107" i="13" s="1"/>
  <c r="S106" i="13"/>
  <c r="R106" i="13"/>
  <c r="E106" i="13"/>
  <c r="T106" i="13" s="1"/>
  <c r="S105" i="13"/>
  <c r="R105" i="13"/>
  <c r="E105" i="13"/>
  <c r="U105" i="13" s="1"/>
  <c r="S104" i="13"/>
  <c r="R104" i="13"/>
  <c r="E104" i="13"/>
  <c r="U104" i="13" s="1"/>
  <c r="S103" i="13"/>
  <c r="R103" i="13"/>
  <c r="E103" i="13"/>
  <c r="U103" i="13" s="1"/>
  <c r="S102" i="13"/>
  <c r="R102" i="13"/>
  <c r="E102" i="13"/>
  <c r="U102" i="13" s="1"/>
  <c r="S101" i="13"/>
  <c r="R101" i="13"/>
  <c r="E101" i="13"/>
  <c r="S100" i="13"/>
  <c r="R100" i="13"/>
  <c r="E100" i="13"/>
  <c r="T100" i="13" s="1"/>
  <c r="U99" i="13"/>
  <c r="S99" i="13"/>
  <c r="R99" i="13"/>
  <c r="E99" i="13"/>
  <c r="S98" i="13"/>
  <c r="R98" i="13"/>
  <c r="E98" i="13"/>
  <c r="U98" i="13" s="1"/>
  <c r="M97" i="13"/>
  <c r="M114" i="13" s="1"/>
  <c r="S114" i="13" s="1"/>
  <c r="L97" i="13"/>
  <c r="K97" i="13"/>
  <c r="J97" i="13"/>
  <c r="I97" i="13"/>
  <c r="H97" i="13"/>
  <c r="H114" i="13" s="1"/>
  <c r="G97" i="13"/>
  <c r="F97" i="13"/>
  <c r="F114" i="13" s="1"/>
  <c r="D97" i="13"/>
  <c r="C97" i="13"/>
  <c r="C114" i="13" s="1"/>
  <c r="B97" i="13"/>
  <c r="O115" i="14"/>
  <c r="N115" i="14"/>
  <c r="M115" i="14"/>
  <c r="S115" i="14" s="1"/>
  <c r="K115" i="14"/>
  <c r="H115" i="14"/>
  <c r="F115" i="14"/>
  <c r="C115" i="14"/>
  <c r="O114" i="14"/>
  <c r="N114" i="14"/>
  <c r="U113" i="14"/>
  <c r="T113" i="14"/>
  <c r="S113" i="14"/>
  <c r="R113" i="14"/>
  <c r="S112" i="14"/>
  <c r="R112" i="14"/>
  <c r="E112" i="14"/>
  <c r="U112" i="14" s="1"/>
  <c r="S111" i="14"/>
  <c r="R111" i="14"/>
  <c r="E111" i="14"/>
  <c r="U111" i="14" s="1"/>
  <c r="S110" i="14"/>
  <c r="R110" i="14"/>
  <c r="E110" i="14"/>
  <c r="U110" i="14" s="1"/>
  <c r="S109" i="14"/>
  <c r="R109" i="14"/>
  <c r="E109" i="14"/>
  <c r="U109" i="14" s="1"/>
  <c r="S108" i="14"/>
  <c r="R108" i="14"/>
  <c r="E108" i="14"/>
  <c r="U108" i="14" s="1"/>
  <c r="S107" i="14"/>
  <c r="R107" i="14"/>
  <c r="E107" i="14"/>
  <c r="U107" i="14" s="1"/>
  <c r="T106" i="14"/>
  <c r="S106" i="14"/>
  <c r="R106" i="14"/>
  <c r="E106" i="14"/>
  <c r="U106" i="14" s="1"/>
  <c r="S105" i="14"/>
  <c r="R105" i="14"/>
  <c r="E105" i="14"/>
  <c r="U105" i="14" s="1"/>
  <c r="S104" i="14"/>
  <c r="R104" i="14"/>
  <c r="E104" i="14"/>
  <c r="T104" i="14" s="1"/>
  <c r="S103" i="14"/>
  <c r="R103" i="14"/>
  <c r="E103" i="14"/>
  <c r="U103" i="14" s="1"/>
  <c r="S102" i="14"/>
  <c r="R102" i="14"/>
  <c r="E102" i="14"/>
  <c r="U102" i="14" s="1"/>
  <c r="S101" i="14"/>
  <c r="R101" i="14"/>
  <c r="E101" i="14"/>
  <c r="U101" i="14" s="1"/>
  <c r="S100" i="14"/>
  <c r="R100" i="14"/>
  <c r="E100" i="14"/>
  <c r="U100" i="14" s="1"/>
  <c r="S99" i="14"/>
  <c r="R99" i="14"/>
  <c r="E99" i="14"/>
  <c r="U99" i="14" s="1"/>
  <c r="U98" i="14"/>
  <c r="S98" i="14"/>
  <c r="R98" i="14"/>
  <c r="E98" i="14"/>
  <c r="T98" i="14" s="1"/>
  <c r="M97" i="14"/>
  <c r="M114" i="14" s="1"/>
  <c r="S114" i="14" s="1"/>
  <c r="L97" i="14"/>
  <c r="L114" i="14" s="1"/>
  <c r="R114" i="14" s="1"/>
  <c r="K97" i="14"/>
  <c r="K114" i="14" s="1"/>
  <c r="J97" i="14"/>
  <c r="J114" i="14" s="1"/>
  <c r="I97" i="14"/>
  <c r="I114" i="14" s="1"/>
  <c r="H97" i="14"/>
  <c r="H114" i="14" s="1"/>
  <c r="G97" i="14"/>
  <c r="G114" i="14" s="1"/>
  <c r="F97" i="14"/>
  <c r="F114" i="14" s="1"/>
  <c r="D97" i="14"/>
  <c r="C97" i="14"/>
  <c r="C114" i="14" s="1"/>
  <c r="B97" i="14"/>
  <c r="R115" i="15"/>
  <c r="M115" i="15"/>
  <c r="S115" i="15" s="1"/>
  <c r="L115" i="15"/>
  <c r="H115" i="15"/>
  <c r="G115" i="15"/>
  <c r="F115" i="15"/>
  <c r="D115" i="15"/>
  <c r="C115" i="15"/>
  <c r="B115" i="15"/>
  <c r="N114" i="15"/>
  <c r="H114" i="15"/>
  <c r="F114" i="15"/>
  <c r="U113" i="15"/>
  <c r="T113" i="15"/>
  <c r="S113" i="15"/>
  <c r="R113" i="15"/>
  <c r="S112" i="15"/>
  <c r="R112" i="15"/>
  <c r="E112" i="15"/>
  <c r="U112" i="15" s="1"/>
  <c r="S111" i="15"/>
  <c r="R111" i="15"/>
  <c r="E111" i="15"/>
  <c r="U111" i="15" s="1"/>
  <c r="S110" i="15"/>
  <c r="R110" i="15"/>
  <c r="E110" i="15"/>
  <c r="U110" i="15" s="1"/>
  <c r="S109" i="15"/>
  <c r="R109" i="15"/>
  <c r="E109" i="15"/>
  <c r="S108" i="15"/>
  <c r="R108" i="15"/>
  <c r="E108" i="15"/>
  <c r="U108" i="15" s="1"/>
  <c r="U107" i="15"/>
  <c r="S107" i="15"/>
  <c r="R107" i="15"/>
  <c r="E107" i="15"/>
  <c r="T107" i="15" s="1"/>
  <c r="S106" i="15"/>
  <c r="R106" i="15"/>
  <c r="E106" i="15"/>
  <c r="U106" i="15" s="1"/>
  <c r="S105" i="15"/>
  <c r="R105" i="15"/>
  <c r="E105" i="15"/>
  <c r="U105" i="15" s="1"/>
  <c r="S104" i="15"/>
  <c r="R104" i="15"/>
  <c r="E104" i="15"/>
  <c r="U104" i="15" s="1"/>
  <c r="S103" i="15"/>
  <c r="R103" i="15"/>
  <c r="E103" i="15"/>
  <c r="U103" i="15" s="1"/>
  <c r="S102" i="15"/>
  <c r="R102" i="15"/>
  <c r="E102" i="15"/>
  <c r="U102" i="15" s="1"/>
  <c r="S101" i="15"/>
  <c r="R101" i="15"/>
  <c r="E101" i="15"/>
  <c r="T101" i="15" s="1"/>
  <c r="S100" i="15"/>
  <c r="R100" i="15"/>
  <c r="E100" i="15"/>
  <c r="U100" i="15" s="1"/>
  <c r="S99" i="15"/>
  <c r="R99" i="15"/>
  <c r="E99" i="15"/>
  <c r="T99" i="15" s="1"/>
  <c r="S98" i="15"/>
  <c r="R98" i="15"/>
  <c r="E98" i="15"/>
  <c r="T98" i="15" s="1"/>
  <c r="M97" i="15"/>
  <c r="S97" i="15" s="1"/>
  <c r="L97" i="15"/>
  <c r="L114" i="15" s="1"/>
  <c r="R114" i="15" s="1"/>
  <c r="K97" i="15"/>
  <c r="K114" i="15" s="1"/>
  <c r="J97" i="15"/>
  <c r="I97" i="15"/>
  <c r="H97" i="15"/>
  <c r="G97" i="15"/>
  <c r="G114" i="15" s="1"/>
  <c r="F97" i="15"/>
  <c r="D97" i="15"/>
  <c r="D114" i="15" s="1"/>
  <c r="C97" i="15"/>
  <c r="C114" i="15" s="1"/>
  <c r="B97" i="15"/>
  <c r="O115" i="16"/>
  <c r="M115" i="16"/>
  <c r="S115" i="16" s="1"/>
  <c r="K115" i="16"/>
  <c r="J115" i="16"/>
  <c r="H115" i="16"/>
  <c r="F115" i="16"/>
  <c r="D115" i="16"/>
  <c r="B115" i="16"/>
  <c r="O114" i="16"/>
  <c r="U113" i="16"/>
  <c r="T113" i="16"/>
  <c r="S113" i="16"/>
  <c r="R113" i="16"/>
  <c r="S112" i="16"/>
  <c r="R112" i="16"/>
  <c r="E112" i="16"/>
  <c r="U112" i="16" s="1"/>
  <c r="S111" i="16"/>
  <c r="R111" i="16"/>
  <c r="E111" i="16"/>
  <c r="U111" i="16" s="1"/>
  <c r="S110" i="16"/>
  <c r="R110" i="16"/>
  <c r="E110" i="16"/>
  <c r="T110" i="16" s="1"/>
  <c r="S109" i="16"/>
  <c r="R109" i="16"/>
  <c r="E109" i="16"/>
  <c r="U109" i="16" s="1"/>
  <c r="S108" i="16"/>
  <c r="R108" i="16"/>
  <c r="E108" i="16"/>
  <c r="U108" i="16" s="1"/>
  <c r="S107" i="16"/>
  <c r="R107" i="16"/>
  <c r="E107" i="16"/>
  <c r="U107" i="16" s="1"/>
  <c r="S106" i="16"/>
  <c r="R106" i="16"/>
  <c r="E106" i="16"/>
  <c r="U106" i="16" s="1"/>
  <c r="S105" i="16"/>
  <c r="R105" i="16"/>
  <c r="E105" i="16"/>
  <c r="U105" i="16" s="1"/>
  <c r="S104" i="16"/>
  <c r="R104" i="16"/>
  <c r="E104" i="16"/>
  <c r="U104" i="16" s="1"/>
  <c r="S103" i="16"/>
  <c r="R103" i="16"/>
  <c r="E103" i="16"/>
  <c r="U103" i="16" s="1"/>
  <c r="U102" i="16"/>
  <c r="S102" i="16"/>
  <c r="R102" i="16"/>
  <c r="E102" i="16"/>
  <c r="T102" i="16" s="1"/>
  <c r="S101" i="16"/>
  <c r="R101" i="16"/>
  <c r="E101" i="16"/>
  <c r="T101" i="16" s="1"/>
  <c r="S100" i="16"/>
  <c r="R100" i="16"/>
  <c r="E100" i="16"/>
  <c r="U100" i="16" s="1"/>
  <c r="S99" i="16"/>
  <c r="R99" i="16"/>
  <c r="E99" i="16"/>
  <c r="T99" i="16" s="1"/>
  <c r="S98" i="16"/>
  <c r="R98" i="16"/>
  <c r="E98" i="16"/>
  <c r="U98" i="16" s="1"/>
  <c r="M97" i="16"/>
  <c r="S97" i="16" s="1"/>
  <c r="L97" i="16"/>
  <c r="R97" i="16" s="1"/>
  <c r="K97" i="16"/>
  <c r="J97" i="16"/>
  <c r="J114" i="16" s="1"/>
  <c r="I97" i="16"/>
  <c r="H97" i="16"/>
  <c r="H114" i="16" s="1"/>
  <c r="G97" i="16"/>
  <c r="G114" i="16" s="1"/>
  <c r="F97" i="16"/>
  <c r="D97" i="16"/>
  <c r="C97" i="16"/>
  <c r="C114" i="16" s="1"/>
  <c r="B97" i="16"/>
  <c r="B114" i="16" s="1"/>
  <c r="O115" i="17"/>
  <c r="N115" i="17"/>
  <c r="L115" i="17"/>
  <c r="R115" i="17" s="1"/>
  <c r="K115" i="17"/>
  <c r="J115" i="17"/>
  <c r="I115" i="17"/>
  <c r="H115" i="17"/>
  <c r="F115" i="17"/>
  <c r="C115" i="17"/>
  <c r="B115" i="17"/>
  <c r="U113" i="17"/>
  <c r="T113" i="17"/>
  <c r="S113" i="17"/>
  <c r="R113" i="17"/>
  <c r="S112" i="17"/>
  <c r="R112" i="17"/>
  <c r="E112" i="17"/>
  <c r="T112" i="17" s="1"/>
  <c r="S111" i="17"/>
  <c r="R111" i="17"/>
  <c r="E111" i="17"/>
  <c r="U111" i="17" s="1"/>
  <c r="S110" i="17"/>
  <c r="R110" i="17"/>
  <c r="E110" i="17"/>
  <c r="T110" i="17" s="1"/>
  <c r="S109" i="17"/>
  <c r="R109" i="17"/>
  <c r="E109" i="17"/>
  <c r="U109" i="17" s="1"/>
  <c r="S108" i="17"/>
  <c r="R108" i="17"/>
  <c r="E108" i="17"/>
  <c r="U108" i="17" s="1"/>
  <c r="S107" i="17"/>
  <c r="R107" i="17"/>
  <c r="E107" i="17"/>
  <c r="U107" i="17" s="1"/>
  <c r="S106" i="17"/>
  <c r="R106" i="17"/>
  <c r="E106" i="17"/>
  <c r="U106" i="17" s="1"/>
  <c r="S105" i="17"/>
  <c r="R105" i="17"/>
  <c r="E105" i="17"/>
  <c r="T105" i="17" s="1"/>
  <c r="U104" i="17"/>
  <c r="S104" i="17"/>
  <c r="R104" i="17"/>
  <c r="E104" i="17"/>
  <c r="T104" i="17" s="1"/>
  <c r="S103" i="17"/>
  <c r="R103" i="17"/>
  <c r="E103" i="17"/>
  <c r="U103" i="17" s="1"/>
  <c r="S102" i="17"/>
  <c r="R102" i="17"/>
  <c r="E102" i="17"/>
  <c r="S101" i="17"/>
  <c r="R101" i="17"/>
  <c r="E101" i="17"/>
  <c r="U101" i="17" s="1"/>
  <c r="S100" i="17"/>
  <c r="R100" i="17"/>
  <c r="E100" i="17"/>
  <c r="U100" i="17" s="1"/>
  <c r="S99" i="17"/>
  <c r="R99" i="17"/>
  <c r="E99" i="17"/>
  <c r="U99" i="17" s="1"/>
  <c r="S98" i="17"/>
  <c r="R98" i="17"/>
  <c r="E98" i="17"/>
  <c r="U98" i="17" s="1"/>
  <c r="M97" i="17"/>
  <c r="S97" i="17" s="1"/>
  <c r="L97" i="17"/>
  <c r="R97" i="17" s="1"/>
  <c r="K97" i="17"/>
  <c r="K114" i="17" s="1"/>
  <c r="J97" i="17"/>
  <c r="J114" i="17" s="1"/>
  <c r="I97" i="17"/>
  <c r="H97" i="17"/>
  <c r="G97" i="17"/>
  <c r="F97" i="17"/>
  <c r="D97" i="17"/>
  <c r="C97" i="17"/>
  <c r="B97" i="17"/>
  <c r="B114" i="17" s="1"/>
  <c r="N115" i="18"/>
  <c r="M115" i="18"/>
  <c r="S115" i="18" s="1"/>
  <c r="G115" i="18"/>
  <c r="F115" i="18"/>
  <c r="B115" i="18"/>
  <c r="O114" i="18"/>
  <c r="N114" i="18"/>
  <c r="U113" i="18"/>
  <c r="T113" i="18"/>
  <c r="S113" i="18"/>
  <c r="R113" i="18"/>
  <c r="S112" i="18"/>
  <c r="R112" i="18"/>
  <c r="E112" i="18"/>
  <c r="U112" i="18" s="1"/>
  <c r="S111" i="18"/>
  <c r="R111" i="18"/>
  <c r="E111" i="18"/>
  <c r="T111" i="18" s="1"/>
  <c r="S110" i="18"/>
  <c r="R110" i="18"/>
  <c r="E110" i="18"/>
  <c r="U110" i="18" s="1"/>
  <c r="S109" i="18"/>
  <c r="R109" i="18"/>
  <c r="E109" i="18"/>
  <c r="U109" i="18" s="1"/>
  <c r="S108" i="18"/>
  <c r="R108" i="18"/>
  <c r="E108" i="18"/>
  <c r="T108" i="18" s="1"/>
  <c r="T107" i="18"/>
  <c r="S107" i="18"/>
  <c r="R107" i="18"/>
  <c r="E107" i="18"/>
  <c r="U107" i="18" s="1"/>
  <c r="S106" i="18"/>
  <c r="R106" i="18"/>
  <c r="E106" i="18"/>
  <c r="U106" i="18" s="1"/>
  <c r="U105" i="18"/>
  <c r="T105" i="18"/>
  <c r="S105" i="18"/>
  <c r="R105" i="18"/>
  <c r="E105" i="18"/>
  <c r="S104" i="18"/>
  <c r="R104" i="18"/>
  <c r="E104" i="18"/>
  <c r="U104" i="18" s="1"/>
  <c r="T103" i="18"/>
  <c r="S103" i="18"/>
  <c r="R103" i="18"/>
  <c r="E103" i="18"/>
  <c r="U103" i="18" s="1"/>
  <c r="S102" i="18"/>
  <c r="R102" i="18"/>
  <c r="E102" i="18"/>
  <c r="U102" i="18" s="1"/>
  <c r="S101" i="18"/>
  <c r="R101" i="18"/>
  <c r="E101" i="18"/>
  <c r="U101" i="18" s="1"/>
  <c r="S100" i="18"/>
  <c r="R100" i="18"/>
  <c r="E100" i="18"/>
  <c r="T100" i="18" s="1"/>
  <c r="S99" i="18"/>
  <c r="R99" i="18"/>
  <c r="E99" i="18"/>
  <c r="U99" i="18" s="1"/>
  <c r="S98" i="18"/>
  <c r="R98" i="18"/>
  <c r="E98" i="18"/>
  <c r="U98" i="18" s="1"/>
  <c r="M97" i="18"/>
  <c r="L97" i="18"/>
  <c r="R97" i="18" s="1"/>
  <c r="K97" i="18"/>
  <c r="J97" i="18"/>
  <c r="I97" i="18"/>
  <c r="H97" i="18"/>
  <c r="H114" i="18" s="1"/>
  <c r="G97" i="18"/>
  <c r="G114" i="18" s="1"/>
  <c r="F97" i="18"/>
  <c r="D97" i="18"/>
  <c r="D114" i="18" s="1"/>
  <c r="C97" i="18"/>
  <c r="B97" i="18"/>
  <c r="B114" i="18" s="1"/>
  <c r="O115" i="19"/>
  <c r="N115" i="19"/>
  <c r="L115" i="19"/>
  <c r="R115" i="19" s="1"/>
  <c r="J115" i="19"/>
  <c r="I115" i="19"/>
  <c r="H115" i="19"/>
  <c r="G115" i="19"/>
  <c r="D115" i="19"/>
  <c r="O114" i="19"/>
  <c r="N114" i="19"/>
  <c r="U113" i="19"/>
  <c r="T113" i="19"/>
  <c r="S113" i="19"/>
  <c r="R113" i="19"/>
  <c r="S112" i="19"/>
  <c r="R112" i="19"/>
  <c r="E112" i="19"/>
  <c r="U112" i="19" s="1"/>
  <c r="S111" i="19"/>
  <c r="R111" i="19"/>
  <c r="E111" i="19"/>
  <c r="T111" i="19" s="1"/>
  <c r="S110" i="19"/>
  <c r="R110" i="19"/>
  <c r="E110" i="19"/>
  <c r="U110" i="19" s="1"/>
  <c r="S109" i="19"/>
  <c r="R109" i="19"/>
  <c r="E109" i="19"/>
  <c r="U109" i="19" s="1"/>
  <c r="S108" i="19"/>
  <c r="R108" i="19"/>
  <c r="E108" i="19"/>
  <c r="U108" i="19" s="1"/>
  <c r="S107" i="19"/>
  <c r="R107" i="19"/>
  <c r="E107" i="19"/>
  <c r="U107" i="19" s="1"/>
  <c r="S106" i="19"/>
  <c r="R106" i="19"/>
  <c r="E106" i="19"/>
  <c r="U106" i="19" s="1"/>
  <c r="S105" i="19"/>
  <c r="R105" i="19"/>
  <c r="E105" i="19"/>
  <c r="U105" i="19" s="1"/>
  <c r="S104" i="19"/>
  <c r="R104" i="19"/>
  <c r="E104" i="19"/>
  <c r="U104" i="19" s="1"/>
  <c r="S103" i="19"/>
  <c r="R103" i="19"/>
  <c r="E103" i="19"/>
  <c r="T103" i="19" s="1"/>
  <c r="T102" i="19"/>
  <c r="S102" i="19"/>
  <c r="R102" i="19"/>
  <c r="E102" i="19"/>
  <c r="U102" i="19" s="1"/>
  <c r="S101" i="19"/>
  <c r="R101" i="19"/>
  <c r="E101" i="19"/>
  <c r="U101" i="19" s="1"/>
  <c r="S100" i="19"/>
  <c r="R100" i="19"/>
  <c r="E100" i="19"/>
  <c r="S99" i="19"/>
  <c r="R99" i="19"/>
  <c r="E99" i="19"/>
  <c r="U98" i="19"/>
  <c r="S98" i="19"/>
  <c r="R98" i="19"/>
  <c r="E98" i="19"/>
  <c r="T98" i="19" s="1"/>
  <c r="M97" i="19"/>
  <c r="L97" i="19"/>
  <c r="R97" i="19" s="1"/>
  <c r="K97" i="19"/>
  <c r="J97" i="19"/>
  <c r="I97" i="19"/>
  <c r="I114" i="19" s="1"/>
  <c r="H97" i="19"/>
  <c r="H114" i="19" s="1"/>
  <c r="G97" i="19"/>
  <c r="G114" i="19" s="1"/>
  <c r="F97" i="19"/>
  <c r="F114" i="19" s="1"/>
  <c r="D97" i="19"/>
  <c r="D114" i="19" s="1"/>
  <c r="C97" i="19"/>
  <c r="C114" i="19" s="1"/>
  <c r="B97" i="19"/>
  <c r="K115" i="20"/>
  <c r="I115" i="20"/>
  <c r="G115" i="20"/>
  <c r="F115" i="20"/>
  <c r="D115" i="20"/>
  <c r="C114" i="20"/>
  <c r="U113" i="20"/>
  <c r="T113" i="20"/>
  <c r="S113" i="20"/>
  <c r="R113" i="20"/>
  <c r="S112" i="20"/>
  <c r="R112" i="20"/>
  <c r="E112" i="20"/>
  <c r="U112" i="20" s="1"/>
  <c r="S111" i="20"/>
  <c r="R111" i="20"/>
  <c r="E111" i="20"/>
  <c r="S110" i="20"/>
  <c r="R110" i="20"/>
  <c r="E110" i="20"/>
  <c r="U110" i="20" s="1"/>
  <c r="U109" i="20"/>
  <c r="S109" i="20"/>
  <c r="R109" i="20"/>
  <c r="E109" i="20"/>
  <c r="T109" i="20" s="1"/>
  <c r="S108" i="20"/>
  <c r="R108" i="20"/>
  <c r="E108" i="20"/>
  <c r="U108" i="20" s="1"/>
  <c r="S107" i="20"/>
  <c r="R107" i="20"/>
  <c r="E107" i="20"/>
  <c r="U107" i="20" s="1"/>
  <c r="S106" i="20"/>
  <c r="R106" i="20"/>
  <c r="E106" i="20"/>
  <c r="T106" i="20" s="1"/>
  <c r="S105" i="20"/>
  <c r="R105" i="20"/>
  <c r="E105" i="20"/>
  <c r="U105" i="20" s="1"/>
  <c r="S104" i="20"/>
  <c r="R104" i="20"/>
  <c r="E104" i="20"/>
  <c r="U104" i="20" s="1"/>
  <c r="S103" i="20"/>
  <c r="R103" i="20"/>
  <c r="E103" i="20"/>
  <c r="U103" i="20" s="1"/>
  <c r="S102" i="20"/>
  <c r="R102" i="20"/>
  <c r="E102" i="20"/>
  <c r="U102" i="20" s="1"/>
  <c r="S101" i="20"/>
  <c r="R101" i="20"/>
  <c r="E101" i="20"/>
  <c r="U101" i="20" s="1"/>
  <c r="S100" i="20"/>
  <c r="R100" i="20"/>
  <c r="E100" i="20"/>
  <c r="U100" i="20" s="1"/>
  <c r="S99" i="20"/>
  <c r="R99" i="20"/>
  <c r="E99" i="20"/>
  <c r="U99" i="20" s="1"/>
  <c r="S98" i="20"/>
  <c r="R98" i="20"/>
  <c r="E98" i="20"/>
  <c r="T98" i="20" s="1"/>
  <c r="M97" i="20"/>
  <c r="L97" i="20"/>
  <c r="K97" i="20"/>
  <c r="J97" i="20"/>
  <c r="J114" i="20" s="1"/>
  <c r="I97" i="20"/>
  <c r="H97" i="20"/>
  <c r="H114" i="20" s="1"/>
  <c r="G97" i="20"/>
  <c r="G114" i="20" s="1"/>
  <c r="F97" i="20"/>
  <c r="F114" i="20" s="1"/>
  <c r="D97" i="20"/>
  <c r="D114" i="20" s="1"/>
  <c r="C97" i="20"/>
  <c r="B97" i="20"/>
  <c r="B114" i="20" s="1"/>
  <c r="N115" i="21"/>
  <c r="L115" i="21"/>
  <c r="R115" i="21" s="1"/>
  <c r="K115" i="21"/>
  <c r="J115" i="21"/>
  <c r="I115" i="21"/>
  <c r="G115" i="21"/>
  <c r="N114" i="21"/>
  <c r="U113" i="21"/>
  <c r="T113" i="21"/>
  <c r="S113" i="21"/>
  <c r="R113" i="21"/>
  <c r="S112" i="21"/>
  <c r="R112" i="21"/>
  <c r="E112" i="21"/>
  <c r="T112" i="21" s="1"/>
  <c r="U111" i="21"/>
  <c r="T111" i="21"/>
  <c r="S111" i="21"/>
  <c r="R111" i="21"/>
  <c r="E111" i="21"/>
  <c r="S110" i="21"/>
  <c r="R110" i="21"/>
  <c r="E110" i="21"/>
  <c r="U110" i="21" s="1"/>
  <c r="U109" i="21"/>
  <c r="S109" i="21"/>
  <c r="R109" i="21"/>
  <c r="E109" i="21"/>
  <c r="T109" i="21" s="1"/>
  <c r="S108" i="21"/>
  <c r="R108" i="21"/>
  <c r="E108" i="21"/>
  <c r="U108" i="21" s="1"/>
  <c r="S107" i="21"/>
  <c r="R107" i="21"/>
  <c r="E107" i="21"/>
  <c r="U107" i="21" s="1"/>
  <c r="S106" i="21"/>
  <c r="R106" i="21"/>
  <c r="E106" i="21"/>
  <c r="T106" i="21" s="1"/>
  <c r="S105" i="21"/>
  <c r="R105" i="21"/>
  <c r="E105" i="21"/>
  <c r="U105" i="21" s="1"/>
  <c r="S104" i="21"/>
  <c r="R104" i="21"/>
  <c r="E104" i="21"/>
  <c r="T104" i="21" s="1"/>
  <c r="S103" i="21"/>
  <c r="R103" i="21"/>
  <c r="E103" i="21"/>
  <c r="U103" i="21" s="1"/>
  <c r="S102" i="21"/>
  <c r="R102" i="21"/>
  <c r="E102" i="21"/>
  <c r="S101" i="21"/>
  <c r="R101" i="21"/>
  <c r="E101" i="21"/>
  <c r="T101" i="21" s="1"/>
  <c r="S100" i="21"/>
  <c r="R100" i="21"/>
  <c r="E100" i="21"/>
  <c r="U100" i="21" s="1"/>
  <c r="S99" i="21"/>
  <c r="R99" i="21"/>
  <c r="E99" i="21"/>
  <c r="U99" i="21" s="1"/>
  <c r="S98" i="21"/>
  <c r="R98" i="21"/>
  <c r="E98" i="21"/>
  <c r="T98" i="21" s="1"/>
  <c r="R97" i="21"/>
  <c r="M97" i="21"/>
  <c r="L97" i="21"/>
  <c r="L114" i="21" s="1"/>
  <c r="R114" i="21" s="1"/>
  <c r="K97" i="21"/>
  <c r="J97" i="21"/>
  <c r="J114" i="21" s="1"/>
  <c r="I97" i="21"/>
  <c r="I114" i="21" s="1"/>
  <c r="H97" i="21"/>
  <c r="H114" i="21" s="1"/>
  <c r="G97" i="21"/>
  <c r="G114" i="21" s="1"/>
  <c r="F97" i="21"/>
  <c r="D97" i="21"/>
  <c r="C97" i="21"/>
  <c r="B97" i="21"/>
  <c r="B114" i="21" s="1"/>
  <c r="K115" i="22"/>
  <c r="J115" i="22"/>
  <c r="I115" i="22"/>
  <c r="H115" i="22"/>
  <c r="G115" i="22"/>
  <c r="D115" i="22"/>
  <c r="B115" i="22"/>
  <c r="N114" i="22"/>
  <c r="U113" i="22"/>
  <c r="T113" i="22"/>
  <c r="S113" i="22"/>
  <c r="R113" i="22"/>
  <c r="S112" i="22"/>
  <c r="R112" i="22"/>
  <c r="E112" i="22"/>
  <c r="T112" i="22" s="1"/>
  <c r="S111" i="22"/>
  <c r="R111" i="22"/>
  <c r="E111" i="22"/>
  <c r="U111" i="22" s="1"/>
  <c r="S110" i="22"/>
  <c r="R110" i="22"/>
  <c r="E110" i="22"/>
  <c r="U110" i="22" s="1"/>
  <c r="S109" i="22"/>
  <c r="R109" i="22"/>
  <c r="E109" i="22"/>
  <c r="T109" i="22" s="1"/>
  <c r="S108" i="22"/>
  <c r="R108" i="22"/>
  <c r="E108" i="22"/>
  <c r="U108" i="22" s="1"/>
  <c r="S107" i="22"/>
  <c r="R107" i="22"/>
  <c r="E107" i="22"/>
  <c r="T107" i="22" s="1"/>
  <c r="S106" i="22"/>
  <c r="R106" i="22"/>
  <c r="E106" i="22"/>
  <c r="U106" i="22" s="1"/>
  <c r="S105" i="22"/>
  <c r="R105" i="22"/>
  <c r="E105" i="22"/>
  <c r="U105" i="22" s="1"/>
  <c r="S104" i="22"/>
  <c r="R104" i="22"/>
  <c r="E104" i="22"/>
  <c r="T104" i="22" s="1"/>
  <c r="S103" i="22"/>
  <c r="R103" i="22"/>
  <c r="E103" i="22"/>
  <c r="U103" i="22" s="1"/>
  <c r="S102" i="22"/>
  <c r="R102" i="22"/>
  <c r="E102" i="22"/>
  <c r="U102" i="22" s="1"/>
  <c r="U101" i="22"/>
  <c r="T101" i="22"/>
  <c r="S101" i="22"/>
  <c r="R101" i="22"/>
  <c r="E101" i="22"/>
  <c r="S100" i="22"/>
  <c r="R100" i="22"/>
  <c r="E100" i="22"/>
  <c r="U100" i="22" s="1"/>
  <c r="S99" i="22"/>
  <c r="R99" i="22"/>
  <c r="E99" i="22"/>
  <c r="U99" i="22" s="1"/>
  <c r="S98" i="22"/>
  <c r="R98" i="22"/>
  <c r="E98" i="22"/>
  <c r="U98" i="22" s="1"/>
  <c r="M97" i="22"/>
  <c r="L97" i="22"/>
  <c r="K97" i="22"/>
  <c r="K114" i="22" s="1"/>
  <c r="J97" i="22"/>
  <c r="J114" i="22" s="1"/>
  <c r="I97" i="22"/>
  <c r="I114" i="22" s="1"/>
  <c r="H97" i="22"/>
  <c r="H114" i="22" s="1"/>
  <c r="G97" i="22"/>
  <c r="G114" i="22" s="1"/>
  <c r="F97" i="22"/>
  <c r="F114" i="22" s="1"/>
  <c r="D97" i="22"/>
  <c r="D114" i="22" s="1"/>
  <c r="C97" i="22"/>
  <c r="C114" i="22" s="1"/>
  <c r="B97" i="22"/>
  <c r="B114" i="22" s="1"/>
  <c r="O115" i="23"/>
  <c r="N115" i="23"/>
  <c r="M115" i="23"/>
  <c r="S115" i="23" s="1"/>
  <c r="L115" i="23"/>
  <c r="R115" i="23" s="1"/>
  <c r="K115" i="23"/>
  <c r="G115" i="23"/>
  <c r="F115" i="23"/>
  <c r="O114" i="23"/>
  <c r="U113" i="23"/>
  <c r="T113" i="23"/>
  <c r="S113" i="23"/>
  <c r="R113" i="23"/>
  <c r="S112" i="23"/>
  <c r="R112" i="23"/>
  <c r="E112" i="23"/>
  <c r="T112" i="23" s="1"/>
  <c r="S111" i="23"/>
  <c r="R111" i="23"/>
  <c r="E111" i="23"/>
  <c r="U111" i="23" s="1"/>
  <c r="S110" i="23"/>
  <c r="R110" i="23"/>
  <c r="E110" i="23"/>
  <c r="T110" i="23" s="1"/>
  <c r="U109" i="23"/>
  <c r="T109" i="23"/>
  <c r="S109" i="23"/>
  <c r="R109" i="23"/>
  <c r="E109" i="23"/>
  <c r="S108" i="23"/>
  <c r="R108" i="23"/>
  <c r="E108" i="23"/>
  <c r="S107" i="23"/>
  <c r="R107" i="23"/>
  <c r="E107" i="23"/>
  <c r="S106" i="23"/>
  <c r="R106" i="23"/>
  <c r="E106" i="23"/>
  <c r="U106" i="23" s="1"/>
  <c r="S105" i="23"/>
  <c r="R105" i="23"/>
  <c r="E105" i="23"/>
  <c r="U105" i="23" s="1"/>
  <c r="S104" i="23"/>
  <c r="R104" i="23"/>
  <c r="E104" i="23"/>
  <c r="T104" i="23" s="1"/>
  <c r="S103" i="23"/>
  <c r="R103" i="23"/>
  <c r="E103" i="23"/>
  <c r="U103" i="23" s="1"/>
  <c r="U102" i="23"/>
  <c r="S102" i="23"/>
  <c r="R102" i="23"/>
  <c r="E102" i="23"/>
  <c r="T102" i="23" s="1"/>
  <c r="S101" i="23"/>
  <c r="R101" i="23"/>
  <c r="E101" i="23"/>
  <c r="U101" i="23" s="1"/>
  <c r="S100" i="23"/>
  <c r="R100" i="23"/>
  <c r="E100" i="23"/>
  <c r="S99" i="23"/>
  <c r="R99" i="23"/>
  <c r="E99" i="23"/>
  <c r="T99" i="23" s="1"/>
  <c r="S98" i="23"/>
  <c r="R98" i="23"/>
  <c r="E98" i="23"/>
  <c r="U98" i="23" s="1"/>
  <c r="M97" i="23"/>
  <c r="S97" i="23" s="1"/>
  <c r="L97" i="23"/>
  <c r="K97" i="23"/>
  <c r="K114" i="23" s="1"/>
  <c r="J97" i="23"/>
  <c r="I97" i="23"/>
  <c r="H97" i="23"/>
  <c r="H114" i="23" s="1"/>
  <c r="G97" i="23"/>
  <c r="G114" i="23" s="1"/>
  <c r="F97" i="23"/>
  <c r="F114" i="23" s="1"/>
  <c r="D97" i="23"/>
  <c r="C97" i="23"/>
  <c r="B97" i="23"/>
  <c r="O115" i="24"/>
  <c r="N115" i="24"/>
  <c r="M115" i="24"/>
  <c r="S115" i="24" s="1"/>
  <c r="L115" i="24"/>
  <c r="R115" i="24" s="1"/>
  <c r="K115" i="24"/>
  <c r="J115" i="24"/>
  <c r="I115" i="24"/>
  <c r="H115" i="24"/>
  <c r="F115" i="24"/>
  <c r="C115" i="24"/>
  <c r="O114" i="24"/>
  <c r="N114" i="24"/>
  <c r="U113" i="24"/>
  <c r="T113" i="24"/>
  <c r="S113" i="24"/>
  <c r="R113" i="24"/>
  <c r="S112" i="24"/>
  <c r="R112" i="24"/>
  <c r="E112" i="24"/>
  <c r="U112" i="24" s="1"/>
  <c r="S111" i="24"/>
  <c r="R111" i="24"/>
  <c r="E111" i="24"/>
  <c r="S110" i="24"/>
  <c r="R110" i="24"/>
  <c r="E110" i="24"/>
  <c r="T110" i="24" s="1"/>
  <c r="T109" i="24"/>
  <c r="S109" i="24"/>
  <c r="R109" i="24"/>
  <c r="E109" i="24"/>
  <c r="U109" i="24" s="1"/>
  <c r="S108" i="24"/>
  <c r="R108" i="24"/>
  <c r="E108" i="24"/>
  <c r="S107" i="24"/>
  <c r="R107" i="24"/>
  <c r="E107" i="24"/>
  <c r="U107" i="24" s="1"/>
  <c r="S106" i="24"/>
  <c r="R106" i="24"/>
  <c r="E106" i="24"/>
  <c r="S105" i="24"/>
  <c r="R105" i="24"/>
  <c r="E105" i="24"/>
  <c r="U105" i="24" s="1"/>
  <c r="S104" i="24"/>
  <c r="R104" i="24"/>
  <c r="E104" i="24"/>
  <c r="T104" i="24" s="1"/>
  <c r="S103" i="24"/>
  <c r="R103" i="24"/>
  <c r="E103" i="24"/>
  <c r="S102" i="24"/>
  <c r="R102" i="24"/>
  <c r="E102" i="24"/>
  <c r="T102" i="24" s="1"/>
  <c r="S101" i="24"/>
  <c r="R101" i="24"/>
  <c r="E101" i="24"/>
  <c r="U101" i="24" s="1"/>
  <c r="S100" i="24"/>
  <c r="R100" i="24"/>
  <c r="E100" i="24"/>
  <c r="T99" i="24"/>
  <c r="S99" i="24"/>
  <c r="R99" i="24"/>
  <c r="E99" i="24"/>
  <c r="U99" i="24" s="1"/>
  <c r="S98" i="24"/>
  <c r="R98" i="24"/>
  <c r="E98" i="24"/>
  <c r="M97" i="24"/>
  <c r="S97" i="24" s="1"/>
  <c r="L97" i="24"/>
  <c r="R97" i="24" s="1"/>
  <c r="K97" i="24"/>
  <c r="K114" i="24" s="1"/>
  <c r="J97" i="24"/>
  <c r="J114" i="24" s="1"/>
  <c r="I97" i="24"/>
  <c r="I114" i="24" s="1"/>
  <c r="H97" i="24"/>
  <c r="G97" i="24"/>
  <c r="G114" i="24" s="1"/>
  <c r="F97" i="24"/>
  <c r="F114" i="24" s="1"/>
  <c r="D97" i="24"/>
  <c r="C97" i="24"/>
  <c r="C114" i="24" s="1"/>
  <c r="B97" i="24"/>
  <c r="R115" i="25"/>
  <c r="N115" i="25"/>
  <c r="M115" i="25"/>
  <c r="S115" i="25" s="1"/>
  <c r="L115" i="25"/>
  <c r="K115" i="25"/>
  <c r="J115" i="25"/>
  <c r="F115" i="25"/>
  <c r="D115" i="25"/>
  <c r="C115" i="25"/>
  <c r="B115" i="25"/>
  <c r="O114" i="25"/>
  <c r="U113" i="25"/>
  <c r="T113" i="25"/>
  <c r="S113" i="25"/>
  <c r="R113" i="25"/>
  <c r="S112" i="25"/>
  <c r="R112" i="25"/>
  <c r="E112" i="25"/>
  <c r="U112" i="25" s="1"/>
  <c r="S111" i="25"/>
  <c r="R111" i="25"/>
  <c r="E111" i="25"/>
  <c r="S110" i="25"/>
  <c r="R110" i="25"/>
  <c r="E110" i="25"/>
  <c r="U110" i="25" s="1"/>
  <c r="S109" i="25"/>
  <c r="R109" i="25"/>
  <c r="E109" i="25"/>
  <c r="S108" i="25"/>
  <c r="R108" i="25"/>
  <c r="E108" i="25"/>
  <c r="U108" i="25" s="1"/>
  <c r="S107" i="25"/>
  <c r="R107" i="25"/>
  <c r="E107" i="25"/>
  <c r="U107" i="25" s="1"/>
  <c r="S106" i="25"/>
  <c r="R106" i="25"/>
  <c r="E106" i="25"/>
  <c r="S105" i="25"/>
  <c r="R105" i="25"/>
  <c r="E105" i="25"/>
  <c r="T105" i="25" s="1"/>
  <c r="S104" i="25"/>
  <c r="R104" i="25"/>
  <c r="E104" i="25"/>
  <c r="U104" i="25" s="1"/>
  <c r="S103" i="25"/>
  <c r="R103" i="25"/>
  <c r="E103" i="25"/>
  <c r="S102" i="25"/>
  <c r="R102" i="25"/>
  <c r="E102" i="25"/>
  <c r="T102" i="25" s="1"/>
  <c r="S101" i="25"/>
  <c r="R101" i="25"/>
  <c r="E101" i="25"/>
  <c r="S100" i="25"/>
  <c r="R100" i="25"/>
  <c r="E100" i="25"/>
  <c r="U100" i="25" s="1"/>
  <c r="S99" i="25"/>
  <c r="R99" i="25"/>
  <c r="E99" i="25"/>
  <c r="U99" i="25" s="1"/>
  <c r="S98" i="25"/>
  <c r="R98" i="25"/>
  <c r="E98" i="25"/>
  <c r="M97" i="25"/>
  <c r="S97" i="25" s="1"/>
  <c r="L97" i="25"/>
  <c r="L114" i="25" s="1"/>
  <c r="R114" i="25" s="1"/>
  <c r="K97" i="25"/>
  <c r="J97" i="25"/>
  <c r="J114" i="25" s="1"/>
  <c r="I97" i="25"/>
  <c r="H97" i="25"/>
  <c r="H114" i="25" s="1"/>
  <c r="G97" i="25"/>
  <c r="G114" i="25" s="1"/>
  <c r="F97" i="25"/>
  <c r="F114" i="25" s="1"/>
  <c r="D97" i="25"/>
  <c r="D114" i="25" s="1"/>
  <c r="C97" i="25"/>
  <c r="C114" i="25" s="1"/>
  <c r="B97" i="25"/>
  <c r="L115" i="26"/>
  <c r="R115" i="26" s="1"/>
  <c r="K115" i="26"/>
  <c r="J115" i="26"/>
  <c r="H115" i="26"/>
  <c r="O114" i="26"/>
  <c r="U113" i="26"/>
  <c r="T113" i="26"/>
  <c r="S113" i="26"/>
  <c r="R113" i="26"/>
  <c r="U112" i="26"/>
  <c r="S112" i="26"/>
  <c r="R112" i="26"/>
  <c r="E112" i="26"/>
  <c r="T112" i="26" s="1"/>
  <c r="S111" i="26"/>
  <c r="R111" i="26"/>
  <c r="E111" i="26"/>
  <c r="U111" i="26" s="1"/>
  <c r="U110" i="26"/>
  <c r="T110" i="26"/>
  <c r="S110" i="26"/>
  <c r="R110" i="26"/>
  <c r="E110" i="26"/>
  <c r="S109" i="26"/>
  <c r="R109" i="26"/>
  <c r="E109" i="26"/>
  <c r="U109" i="26" s="1"/>
  <c r="S108" i="26"/>
  <c r="R108" i="26"/>
  <c r="E108" i="26"/>
  <c r="U108" i="26" s="1"/>
  <c r="S107" i="26"/>
  <c r="R107" i="26"/>
  <c r="E107" i="26"/>
  <c r="U107" i="26" s="1"/>
  <c r="S106" i="26"/>
  <c r="R106" i="26"/>
  <c r="E106" i="26"/>
  <c r="U106" i="26" s="1"/>
  <c r="S105" i="26"/>
  <c r="R105" i="26"/>
  <c r="E105" i="26"/>
  <c r="U105" i="26" s="1"/>
  <c r="S104" i="26"/>
  <c r="R104" i="26"/>
  <c r="E104" i="26"/>
  <c r="U104" i="26" s="1"/>
  <c r="S103" i="26"/>
  <c r="R103" i="26"/>
  <c r="E103" i="26"/>
  <c r="U103" i="26" s="1"/>
  <c r="S102" i="26"/>
  <c r="R102" i="26"/>
  <c r="E102" i="26"/>
  <c r="U102" i="26" s="1"/>
  <c r="S101" i="26"/>
  <c r="R101" i="26"/>
  <c r="E101" i="26"/>
  <c r="U101" i="26" s="1"/>
  <c r="S100" i="26"/>
  <c r="R100" i="26"/>
  <c r="E100" i="26"/>
  <c r="U100" i="26" s="1"/>
  <c r="S99" i="26"/>
  <c r="R99" i="26"/>
  <c r="E99" i="26"/>
  <c r="U99" i="26" s="1"/>
  <c r="S98" i="26"/>
  <c r="R98" i="26"/>
  <c r="E98" i="26"/>
  <c r="U98" i="26" s="1"/>
  <c r="M97" i="26"/>
  <c r="S97" i="26" s="1"/>
  <c r="L97" i="26"/>
  <c r="R97" i="26" s="1"/>
  <c r="K97" i="26"/>
  <c r="K114" i="26" s="1"/>
  <c r="J97" i="26"/>
  <c r="J114" i="26" s="1"/>
  <c r="I97" i="26"/>
  <c r="I114" i="26" s="1"/>
  <c r="H97" i="26"/>
  <c r="H114" i="26" s="1"/>
  <c r="G97" i="26"/>
  <c r="G114" i="26" s="1"/>
  <c r="F97" i="26"/>
  <c r="D97" i="26"/>
  <c r="C97" i="26"/>
  <c r="B97" i="26"/>
  <c r="N115" i="27"/>
  <c r="K115" i="27"/>
  <c r="J115" i="27"/>
  <c r="I115" i="27"/>
  <c r="H115" i="27"/>
  <c r="B115" i="27"/>
  <c r="O114" i="27"/>
  <c r="N114" i="27"/>
  <c r="U113" i="27"/>
  <c r="T113" i="27"/>
  <c r="S113" i="27"/>
  <c r="R113" i="27"/>
  <c r="S112" i="27"/>
  <c r="R112" i="27"/>
  <c r="E112" i="27"/>
  <c r="S111" i="27"/>
  <c r="R111" i="27"/>
  <c r="E111" i="27"/>
  <c r="U111" i="27" s="1"/>
  <c r="S110" i="27"/>
  <c r="R110" i="27"/>
  <c r="E110" i="27"/>
  <c r="T110" i="27" s="1"/>
  <c r="S109" i="27"/>
  <c r="R109" i="27"/>
  <c r="E109" i="27"/>
  <c r="U109" i="27" s="1"/>
  <c r="S108" i="27"/>
  <c r="R108" i="27"/>
  <c r="E108" i="27"/>
  <c r="S107" i="27"/>
  <c r="R107" i="27"/>
  <c r="E107" i="27"/>
  <c r="U107" i="27" s="1"/>
  <c r="S106" i="27"/>
  <c r="R106" i="27"/>
  <c r="E106" i="27"/>
  <c r="U106" i="27" s="1"/>
  <c r="S105" i="27"/>
  <c r="R105" i="27"/>
  <c r="E105" i="27"/>
  <c r="U105" i="27" s="1"/>
  <c r="S104" i="27"/>
  <c r="R104" i="27"/>
  <c r="E104" i="27"/>
  <c r="U104" i="27" s="1"/>
  <c r="S103" i="27"/>
  <c r="R103" i="27"/>
  <c r="E103" i="27"/>
  <c r="U103" i="27" s="1"/>
  <c r="S102" i="27"/>
  <c r="R102" i="27"/>
  <c r="E102" i="27"/>
  <c r="T102" i="27" s="1"/>
  <c r="S101" i="27"/>
  <c r="R101" i="27"/>
  <c r="E101" i="27"/>
  <c r="U101" i="27" s="1"/>
  <c r="S100" i="27"/>
  <c r="R100" i="27"/>
  <c r="E100" i="27"/>
  <c r="S99" i="27"/>
  <c r="R99" i="27"/>
  <c r="E99" i="27"/>
  <c r="U99" i="27" s="1"/>
  <c r="S98" i="27"/>
  <c r="R98" i="27"/>
  <c r="E98" i="27"/>
  <c r="U98" i="27" s="1"/>
  <c r="M97" i="27"/>
  <c r="L97" i="27"/>
  <c r="K97" i="27"/>
  <c r="J97" i="27"/>
  <c r="J114" i="27" s="1"/>
  <c r="I97" i="27"/>
  <c r="I114" i="27" s="1"/>
  <c r="H97" i="27"/>
  <c r="H114" i="27" s="1"/>
  <c r="G97" i="27"/>
  <c r="G114" i="27" s="1"/>
  <c r="F97" i="27"/>
  <c r="D97" i="27"/>
  <c r="C97" i="27"/>
  <c r="B97" i="27"/>
  <c r="N115" i="28"/>
  <c r="L115" i="28"/>
  <c r="R115" i="28" s="1"/>
  <c r="J115" i="28"/>
  <c r="F115" i="28"/>
  <c r="D115" i="28"/>
  <c r="C115" i="28"/>
  <c r="B115" i="28"/>
  <c r="O114" i="28"/>
  <c r="N114" i="28"/>
  <c r="U113" i="28"/>
  <c r="T113" i="28"/>
  <c r="S113" i="28"/>
  <c r="R113" i="28"/>
  <c r="S112" i="28"/>
  <c r="R112" i="28"/>
  <c r="E112" i="28"/>
  <c r="U112" i="28" s="1"/>
  <c r="T111" i="28"/>
  <c r="S111" i="28"/>
  <c r="R111" i="28"/>
  <c r="E111" i="28"/>
  <c r="U111" i="28" s="1"/>
  <c r="S110" i="28"/>
  <c r="R110" i="28"/>
  <c r="E110" i="28"/>
  <c r="S109" i="28"/>
  <c r="R109" i="28"/>
  <c r="E109" i="28"/>
  <c r="U109" i="28" s="1"/>
  <c r="S108" i="28"/>
  <c r="R108" i="28"/>
  <c r="E108" i="28"/>
  <c r="S107" i="28"/>
  <c r="R107" i="28"/>
  <c r="E107" i="28"/>
  <c r="U107" i="28" s="1"/>
  <c r="S106" i="28"/>
  <c r="R106" i="28"/>
  <c r="E106" i="28"/>
  <c r="U106" i="28" s="1"/>
  <c r="S105" i="28"/>
  <c r="R105" i="28"/>
  <c r="E105" i="28"/>
  <c r="S104" i="28"/>
  <c r="R104" i="28"/>
  <c r="E104" i="28"/>
  <c r="S103" i="28"/>
  <c r="R103" i="28"/>
  <c r="E103" i="28"/>
  <c r="T102" i="28"/>
  <c r="S102" i="28"/>
  <c r="R102" i="28"/>
  <c r="E102" i="28"/>
  <c r="U102" i="28" s="1"/>
  <c r="S101" i="28"/>
  <c r="R101" i="28"/>
  <c r="E101" i="28"/>
  <c r="U101" i="28" s="1"/>
  <c r="S100" i="28"/>
  <c r="R100" i="28"/>
  <c r="E100" i="28"/>
  <c r="S99" i="28"/>
  <c r="R99" i="28"/>
  <c r="E99" i="28"/>
  <c r="U99" i="28" s="1"/>
  <c r="S98" i="28"/>
  <c r="R98" i="28"/>
  <c r="E98" i="28"/>
  <c r="U98" i="28" s="1"/>
  <c r="M97" i="28"/>
  <c r="L97" i="28"/>
  <c r="L114" i="28" s="1"/>
  <c r="R114" i="28" s="1"/>
  <c r="K97" i="28"/>
  <c r="J97" i="28"/>
  <c r="J114" i="28" s="1"/>
  <c r="I97" i="28"/>
  <c r="H97" i="28"/>
  <c r="G97" i="28"/>
  <c r="G114" i="28" s="1"/>
  <c r="F97" i="28"/>
  <c r="F114" i="28" s="1"/>
  <c r="D97" i="28"/>
  <c r="D114" i="28" s="1"/>
  <c r="C97" i="28"/>
  <c r="C114" i="28" s="1"/>
  <c r="B97" i="28"/>
  <c r="B114" i="28" s="1"/>
  <c r="O115" i="29"/>
  <c r="N115" i="29"/>
  <c r="M115" i="29"/>
  <c r="S115" i="29" s="1"/>
  <c r="L115" i="29"/>
  <c r="R115" i="29" s="1"/>
  <c r="J115" i="29"/>
  <c r="H115" i="29"/>
  <c r="G115" i="29"/>
  <c r="F115" i="29"/>
  <c r="D115" i="29"/>
  <c r="B115" i="29"/>
  <c r="N114" i="29"/>
  <c r="J114" i="29"/>
  <c r="U113" i="29"/>
  <c r="T113" i="29"/>
  <c r="S113" i="29"/>
  <c r="R113" i="29"/>
  <c r="S112" i="29"/>
  <c r="R112" i="29"/>
  <c r="E112" i="29"/>
  <c r="U112" i="29" s="1"/>
  <c r="S111" i="29"/>
  <c r="R111" i="29"/>
  <c r="E111" i="29"/>
  <c r="U111" i="29" s="1"/>
  <c r="S110" i="29"/>
  <c r="R110" i="29"/>
  <c r="E110" i="29"/>
  <c r="U110" i="29" s="1"/>
  <c r="S109" i="29"/>
  <c r="R109" i="29"/>
  <c r="E109" i="29"/>
  <c r="U109" i="29" s="1"/>
  <c r="S108" i="29"/>
  <c r="R108" i="29"/>
  <c r="E108" i="29"/>
  <c r="S107" i="29"/>
  <c r="R107" i="29"/>
  <c r="E107" i="29"/>
  <c r="U107" i="29" s="1"/>
  <c r="S106" i="29"/>
  <c r="R106" i="29"/>
  <c r="E106" i="29"/>
  <c r="S105" i="29"/>
  <c r="R105" i="29"/>
  <c r="E105" i="29"/>
  <c r="U105" i="29" s="1"/>
  <c r="S104" i="29"/>
  <c r="R104" i="29"/>
  <c r="E104" i="29"/>
  <c r="U104" i="29" s="1"/>
  <c r="S103" i="29"/>
  <c r="R103" i="29"/>
  <c r="E103" i="29"/>
  <c r="U103" i="29" s="1"/>
  <c r="S102" i="29"/>
  <c r="R102" i="29"/>
  <c r="E102" i="29"/>
  <c r="S101" i="29"/>
  <c r="R101" i="29"/>
  <c r="E101" i="29"/>
  <c r="U101" i="29" s="1"/>
  <c r="S100" i="29"/>
  <c r="R100" i="29"/>
  <c r="E100" i="29"/>
  <c r="S99" i="29"/>
  <c r="R99" i="29"/>
  <c r="E99" i="29"/>
  <c r="S98" i="29"/>
  <c r="R98" i="29"/>
  <c r="E98" i="29"/>
  <c r="M97" i="29"/>
  <c r="M114" i="29" s="1"/>
  <c r="S114" i="29" s="1"/>
  <c r="L97" i="29"/>
  <c r="L114" i="29" s="1"/>
  <c r="R114" i="29" s="1"/>
  <c r="K97" i="29"/>
  <c r="J97" i="29"/>
  <c r="I97" i="29"/>
  <c r="H97" i="29"/>
  <c r="G97" i="29"/>
  <c r="F97" i="29"/>
  <c r="F114" i="29" s="1"/>
  <c r="D97" i="29"/>
  <c r="D114" i="29" s="1"/>
  <c r="C97" i="29"/>
  <c r="C114" i="29" s="1"/>
  <c r="B97" i="29"/>
  <c r="B114" i="29" s="1"/>
  <c r="O115" i="30"/>
  <c r="N115" i="30"/>
  <c r="I115" i="30"/>
  <c r="F115" i="30"/>
  <c r="D115" i="30"/>
  <c r="C115" i="30"/>
  <c r="B115" i="30"/>
  <c r="U113" i="30"/>
  <c r="T113" i="30"/>
  <c r="S113" i="30"/>
  <c r="R113" i="30"/>
  <c r="S112" i="30"/>
  <c r="R112" i="30"/>
  <c r="E112" i="30"/>
  <c r="U112" i="30" s="1"/>
  <c r="S111" i="30"/>
  <c r="R111" i="30"/>
  <c r="E111" i="30"/>
  <c r="T111" i="30" s="1"/>
  <c r="S110" i="30"/>
  <c r="R110" i="30"/>
  <c r="E110" i="30"/>
  <c r="U110" i="30" s="1"/>
  <c r="U109" i="30"/>
  <c r="S109" i="30"/>
  <c r="R109" i="30"/>
  <c r="E109" i="30"/>
  <c r="T109" i="30" s="1"/>
  <c r="T108" i="30"/>
  <c r="S108" i="30"/>
  <c r="R108" i="30"/>
  <c r="E108" i="30"/>
  <c r="U108" i="30" s="1"/>
  <c r="S107" i="30"/>
  <c r="R107" i="30"/>
  <c r="E107" i="30"/>
  <c r="U107" i="30" s="1"/>
  <c r="S106" i="30"/>
  <c r="R106" i="30"/>
  <c r="E106" i="30"/>
  <c r="T105" i="30"/>
  <c r="S105" i="30"/>
  <c r="R105" i="30"/>
  <c r="E105" i="30"/>
  <c r="U105" i="30" s="1"/>
  <c r="S104" i="30"/>
  <c r="R104" i="30"/>
  <c r="E104" i="30"/>
  <c r="U104" i="30" s="1"/>
  <c r="S103" i="30"/>
  <c r="R103" i="30"/>
  <c r="E103" i="30"/>
  <c r="T103" i="30" s="1"/>
  <c r="S102" i="30"/>
  <c r="R102" i="30"/>
  <c r="E102" i="30"/>
  <c r="U102" i="30" s="1"/>
  <c r="U101" i="30"/>
  <c r="S101" i="30"/>
  <c r="R101" i="30"/>
  <c r="E101" i="30"/>
  <c r="T101" i="30" s="1"/>
  <c r="S100" i="30"/>
  <c r="R100" i="30"/>
  <c r="E100" i="30"/>
  <c r="U100" i="30" s="1"/>
  <c r="S99" i="30"/>
  <c r="R99" i="30"/>
  <c r="E99" i="30"/>
  <c r="U99" i="30" s="1"/>
  <c r="S98" i="30"/>
  <c r="R98" i="30"/>
  <c r="E98" i="30"/>
  <c r="U98" i="30" s="1"/>
  <c r="M97" i="30"/>
  <c r="L97" i="30"/>
  <c r="K97" i="30"/>
  <c r="K114" i="30" s="1"/>
  <c r="J97" i="30"/>
  <c r="I97" i="30"/>
  <c r="I114" i="30" s="1"/>
  <c r="H97" i="30"/>
  <c r="G97" i="30"/>
  <c r="F97" i="30"/>
  <c r="D97" i="30"/>
  <c r="D114" i="30" s="1"/>
  <c r="C97" i="30"/>
  <c r="C114" i="30" s="1"/>
  <c r="B97" i="30"/>
  <c r="B114" i="30" s="1"/>
  <c r="K115" i="31"/>
  <c r="J115" i="31"/>
  <c r="I115" i="31"/>
  <c r="H115" i="31"/>
  <c r="G115" i="31"/>
  <c r="C115" i="31"/>
  <c r="B115" i="31"/>
  <c r="O114" i="31"/>
  <c r="N114" i="31"/>
  <c r="U113" i="31"/>
  <c r="T113" i="31"/>
  <c r="S113" i="31"/>
  <c r="R113" i="31"/>
  <c r="U112" i="31"/>
  <c r="T112" i="31"/>
  <c r="S112" i="31"/>
  <c r="R112" i="31"/>
  <c r="E112" i="31"/>
  <c r="S111" i="31"/>
  <c r="R111" i="31"/>
  <c r="E111" i="31"/>
  <c r="U111" i="31" s="1"/>
  <c r="S110" i="31"/>
  <c r="R110" i="31"/>
  <c r="E110" i="31"/>
  <c r="U110" i="31" s="1"/>
  <c r="S109" i="31"/>
  <c r="R109" i="31"/>
  <c r="E109" i="31"/>
  <c r="U109" i="31" s="1"/>
  <c r="S108" i="31"/>
  <c r="R108" i="31"/>
  <c r="E108" i="31"/>
  <c r="U108" i="31" s="1"/>
  <c r="S107" i="31"/>
  <c r="R107" i="31"/>
  <c r="E107" i="31"/>
  <c r="U107" i="31" s="1"/>
  <c r="S106" i="31"/>
  <c r="R106" i="31"/>
  <c r="E106" i="31"/>
  <c r="T106" i="31" s="1"/>
  <c r="S105" i="31"/>
  <c r="R105" i="31"/>
  <c r="E105" i="31"/>
  <c r="U105" i="31" s="1"/>
  <c r="S104" i="31"/>
  <c r="R104" i="31"/>
  <c r="E104" i="31"/>
  <c r="U104" i="31" s="1"/>
  <c r="S103" i="31"/>
  <c r="R103" i="31"/>
  <c r="E103" i="31"/>
  <c r="U103" i="31" s="1"/>
  <c r="S102" i="31"/>
  <c r="R102" i="31"/>
  <c r="E102" i="31"/>
  <c r="U102" i="31" s="1"/>
  <c r="T101" i="31"/>
  <c r="S101" i="31"/>
  <c r="R101" i="31"/>
  <c r="E101" i="31"/>
  <c r="U101" i="31" s="1"/>
  <c r="S100" i="31"/>
  <c r="R100" i="31"/>
  <c r="E100" i="31"/>
  <c r="U100" i="31" s="1"/>
  <c r="S99" i="31"/>
  <c r="R99" i="31"/>
  <c r="E99" i="31"/>
  <c r="U99" i="31" s="1"/>
  <c r="S98" i="31"/>
  <c r="R98" i="31"/>
  <c r="E98" i="31"/>
  <c r="T98" i="31" s="1"/>
  <c r="M97" i="31"/>
  <c r="L97" i="31"/>
  <c r="K97" i="31"/>
  <c r="K114" i="31" s="1"/>
  <c r="J97" i="31"/>
  <c r="J114" i="31" s="1"/>
  <c r="I97" i="31"/>
  <c r="I114" i="31" s="1"/>
  <c r="H97" i="31"/>
  <c r="H114" i="31" s="1"/>
  <c r="G97" i="31"/>
  <c r="G114" i="31" s="1"/>
  <c r="F97" i="31"/>
  <c r="D97" i="31"/>
  <c r="C97" i="31"/>
  <c r="C114" i="31" s="1"/>
  <c r="B97" i="31"/>
  <c r="B114" i="31" s="1"/>
  <c r="M115" i="1"/>
  <c r="S115" i="1" s="1"/>
  <c r="K115" i="1"/>
  <c r="J115" i="1"/>
  <c r="I115" i="1"/>
  <c r="H115" i="1"/>
  <c r="G115" i="1"/>
  <c r="O114" i="1"/>
  <c r="N114" i="1"/>
  <c r="U113" i="1"/>
  <c r="T113" i="1"/>
  <c r="S113" i="1"/>
  <c r="R113" i="1"/>
  <c r="S112" i="1"/>
  <c r="R112" i="1"/>
  <c r="E112" i="1"/>
  <c r="U112" i="1" s="1"/>
  <c r="S111" i="1"/>
  <c r="R111" i="1"/>
  <c r="E111" i="1"/>
  <c r="U111" i="1" s="1"/>
  <c r="S110" i="1"/>
  <c r="R110" i="1"/>
  <c r="E110" i="1"/>
  <c r="U110" i="1" s="1"/>
  <c r="S109" i="1"/>
  <c r="R109" i="1"/>
  <c r="E109" i="1"/>
  <c r="T109" i="1" s="1"/>
  <c r="S108" i="1"/>
  <c r="R108" i="1"/>
  <c r="E108" i="1"/>
  <c r="U108" i="1" s="1"/>
  <c r="S107" i="1"/>
  <c r="R107" i="1"/>
  <c r="E107" i="1"/>
  <c r="T107" i="1" s="1"/>
  <c r="S106" i="1"/>
  <c r="R106" i="1"/>
  <c r="E106" i="1"/>
  <c r="U106" i="1" s="1"/>
  <c r="S105" i="1"/>
  <c r="R105" i="1"/>
  <c r="E105" i="1"/>
  <c r="U105" i="1" s="1"/>
  <c r="S104" i="1"/>
  <c r="R104" i="1"/>
  <c r="E104" i="1"/>
  <c r="U104" i="1" s="1"/>
  <c r="S103" i="1"/>
  <c r="R103" i="1"/>
  <c r="E103" i="1"/>
  <c r="U103" i="1" s="1"/>
  <c r="S102" i="1"/>
  <c r="R102" i="1"/>
  <c r="E102" i="1"/>
  <c r="U102" i="1" s="1"/>
  <c r="S101" i="1"/>
  <c r="R101" i="1"/>
  <c r="E101" i="1"/>
  <c r="T101" i="1" s="1"/>
  <c r="S100" i="1"/>
  <c r="R100" i="1"/>
  <c r="E100" i="1"/>
  <c r="U100" i="1" s="1"/>
  <c r="S99" i="1"/>
  <c r="R99" i="1"/>
  <c r="E99" i="1"/>
  <c r="T99" i="1" s="1"/>
  <c r="S98" i="1"/>
  <c r="R98" i="1"/>
  <c r="E98" i="1"/>
  <c r="U98" i="1" s="1"/>
  <c r="M97" i="1"/>
  <c r="S97" i="1" s="1"/>
  <c r="L97" i="1"/>
  <c r="L114" i="1" s="1"/>
  <c r="R114" i="1" s="1"/>
  <c r="K97" i="1"/>
  <c r="K114" i="1" s="1"/>
  <c r="J97" i="1"/>
  <c r="I97" i="1"/>
  <c r="I114" i="1" s="1"/>
  <c r="H97" i="1"/>
  <c r="H114" i="1" s="1"/>
  <c r="G97" i="1"/>
  <c r="G114" i="1" s="1"/>
  <c r="F97" i="1"/>
  <c r="D97" i="1"/>
  <c r="C97" i="1"/>
  <c r="B97" i="1"/>
  <c r="E86" i="2"/>
  <c r="E85" i="2"/>
  <c r="E84" i="2"/>
  <c r="E83" i="2"/>
  <c r="M82" i="2"/>
  <c r="L82" i="2"/>
  <c r="K82" i="2"/>
  <c r="J82" i="2"/>
  <c r="I82" i="2"/>
  <c r="H82" i="2"/>
  <c r="G82" i="2"/>
  <c r="F82" i="2"/>
  <c r="D82" i="2"/>
  <c r="C82" i="2"/>
  <c r="B82" i="2"/>
  <c r="A79" i="2"/>
  <c r="E86" i="3"/>
  <c r="E85" i="3"/>
  <c r="E84" i="3"/>
  <c r="E83" i="3"/>
  <c r="M82" i="3"/>
  <c r="L82" i="3"/>
  <c r="K82" i="3"/>
  <c r="J82" i="3"/>
  <c r="I82" i="3"/>
  <c r="H82" i="3"/>
  <c r="G82" i="3"/>
  <c r="F82" i="3"/>
  <c r="D82" i="3"/>
  <c r="C82" i="3"/>
  <c r="B82" i="3"/>
  <c r="A79" i="3"/>
  <c r="E86" i="4"/>
  <c r="E85" i="4"/>
  <c r="E84" i="4"/>
  <c r="E83" i="4"/>
  <c r="M82" i="4"/>
  <c r="L82" i="4"/>
  <c r="K82" i="4"/>
  <c r="J82" i="4"/>
  <c r="I82" i="4"/>
  <c r="H82" i="4"/>
  <c r="G82" i="4"/>
  <c r="F82" i="4"/>
  <c r="D82" i="4"/>
  <c r="C82" i="4"/>
  <c r="B82" i="4"/>
  <c r="A79" i="4"/>
  <c r="E86" i="5"/>
  <c r="E85" i="5"/>
  <c r="E84" i="5"/>
  <c r="E83" i="5"/>
  <c r="M82" i="5"/>
  <c r="L82" i="5"/>
  <c r="K82" i="5"/>
  <c r="J82" i="5"/>
  <c r="I82" i="5"/>
  <c r="H82" i="5"/>
  <c r="G82" i="5"/>
  <c r="F82" i="5"/>
  <c r="D82" i="5"/>
  <c r="C82" i="5"/>
  <c r="B82" i="5"/>
  <c r="A79" i="5"/>
  <c r="E86" i="6"/>
  <c r="E85" i="6"/>
  <c r="E84" i="6"/>
  <c r="E83" i="6"/>
  <c r="M82" i="6"/>
  <c r="L82" i="6"/>
  <c r="K82" i="6"/>
  <c r="J82" i="6"/>
  <c r="I82" i="6"/>
  <c r="H82" i="6"/>
  <c r="G82" i="6"/>
  <c r="F82" i="6"/>
  <c r="D82" i="6"/>
  <c r="C82" i="6"/>
  <c r="B82" i="6"/>
  <c r="A79" i="6"/>
  <c r="E86" i="7"/>
  <c r="E85" i="7"/>
  <c r="E84" i="7"/>
  <c r="E83" i="7"/>
  <c r="M82" i="7"/>
  <c r="L82" i="7"/>
  <c r="K82" i="7"/>
  <c r="J82" i="7"/>
  <c r="I82" i="7"/>
  <c r="H82" i="7"/>
  <c r="G82" i="7"/>
  <c r="F82" i="7"/>
  <c r="D82" i="7"/>
  <c r="C82" i="7"/>
  <c r="B82" i="7"/>
  <c r="A79" i="7"/>
  <c r="E86" i="8"/>
  <c r="E85" i="8"/>
  <c r="E84" i="8"/>
  <c r="E83" i="8"/>
  <c r="M82" i="8"/>
  <c r="L82" i="8"/>
  <c r="K82" i="8"/>
  <c r="J82" i="8"/>
  <c r="I82" i="8"/>
  <c r="H82" i="8"/>
  <c r="G82" i="8"/>
  <c r="F82" i="8"/>
  <c r="D82" i="8"/>
  <c r="C82" i="8"/>
  <c r="B82" i="8"/>
  <c r="A79" i="8"/>
  <c r="E86" i="9"/>
  <c r="E85" i="9"/>
  <c r="E84" i="9"/>
  <c r="E83" i="9"/>
  <c r="M82" i="9"/>
  <c r="L82" i="9"/>
  <c r="K82" i="9"/>
  <c r="J82" i="9"/>
  <c r="I82" i="9"/>
  <c r="H82" i="9"/>
  <c r="G82" i="9"/>
  <c r="F82" i="9"/>
  <c r="D82" i="9"/>
  <c r="C82" i="9"/>
  <c r="B82" i="9"/>
  <c r="A79" i="9"/>
  <c r="E86" i="10"/>
  <c r="E85" i="10"/>
  <c r="E84" i="10"/>
  <c r="E83" i="10"/>
  <c r="M82" i="10"/>
  <c r="L82" i="10"/>
  <c r="K82" i="10"/>
  <c r="J82" i="10"/>
  <c r="I82" i="10"/>
  <c r="H82" i="10"/>
  <c r="G82" i="10"/>
  <c r="F82" i="10"/>
  <c r="E82" i="10"/>
  <c r="D82" i="10"/>
  <c r="C82" i="10"/>
  <c r="B82" i="10"/>
  <c r="A79" i="10"/>
  <c r="E86" i="11"/>
  <c r="E85" i="11"/>
  <c r="E84" i="11"/>
  <c r="E83" i="11"/>
  <c r="M82" i="11"/>
  <c r="L82" i="11"/>
  <c r="K82" i="11"/>
  <c r="J82" i="11"/>
  <c r="I82" i="11"/>
  <c r="H82" i="11"/>
  <c r="G82" i="11"/>
  <c r="F82" i="11"/>
  <c r="D82" i="11"/>
  <c r="C82" i="11"/>
  <c r="B82" i="11"/>
  <c r="A79" i="11"/>
  <c r="E86" i="12"/>
  <c r="E85" i="12"/>
  <c r="E84" i="12"/>
  <c r="E83" i="12"/>
  <c r="M82" i="12"/>
  <c r="L82" i="12"/>
  <c r="K82" i="12"/>
  <c r="J82" i="12"/>
  <c r="I82" i="12"/>
  <c r="H82" i="12"/>
  <c r="G82" i="12"/>
  <c r="F82" i="12"/>
  <c r="D82" i="12"/>
  <c r="C82" i="12"/>
  <c r="B82" i="12"/>
  <c r="A79" i="12"/>
  <c r="E86" i="13"/>
  <c r="E85" i="13"/>
  <c r="E84" i="13"/>
  <c r="E83" i="13"/>
  <c r="M82" i="13"/>
  <c r="L82" i="13"/>
  <c r="K82" i="13"/>
  <c r="J82" i="13"/>
  <c r="I82" i="13"/>
  <c r="H82" i="13"/>
  <c r="G82" i="13"/>
  <c r="F82" i="13"/>
  <c r="D82" i="13"/>
  <c r="C82" i="13"/>
  <c r="B82" i="13"/>
  <c r="A79" i="13"/>
  <c r="E86" i="14"/>
  <c r="E85" i="14"/>
  <c r="E84" i="14"/>
  <c r="E83" i="14"/>
  <c r="M82" i="14"/>
  <c r="L82" i="14"/>
  <c r="K82" i="14"/>
  <c r="J82" i="14"/>
  <c r="I82" i="14"/>
  <c r="H82" i="14"/>
  <c r="G82" i="14"/>
  <c r="F82" i="14"/>
  <c r="D82" i="14"/>
  <c r="C82" i="14"/>
  <c r="B82" i="14"/>
  <c r="A79" i="14"/>
  <c r="E86" i="15"/>
  <c r="E85" i="15"/>
  <c r="E84" i="15"/>
  <c r="E83" i="15"/>
  <c r="M82" i="15"/>
  <c r="L82" i="15"/>
  <c r="K82" i="15"/>
  <c r="J82" i="15"/>
  <c r="I82" i="15"/>
  <c r="H82" i="15"/>
  <c r="G82" i="15"/>
  <c r="F82" i="15"/>
  <c r="D82" i="15"/>
  <c r="C82" i="15"/>
  <c r="B82" i="15"/>
  <c r="A79" i="15"/>
  <c r="E86" i="16"/>
  <c r="E85" i="16"/>
  <c r="E84" i="16"/>
  <c r="E83" i="16"/>
  <c r="M82" i="16"/>
  <c r="L82" i="16"/>
  <c r="K82" i="16"/>
  <c r="J82" i="16"/>
  <c r="I82" i="16"/>
  <c r="H82" i="16"/>
  <c r="G82" i="16"/>
  <c r="F82" i="16"/>
  <c r="D82" i="16"/>
  <c r="C82" i="16"/>
  <c r="B82" i="16"/>
  <c r="A79" i="16"/>
  <c r="E86" i="17"/>
  <c r="E85" i="17"/>
  <c r="E84" i="17"/>
  <c r="E83" i="17"/>
  <c r="M82" i="17"/>
  <c r="L82" i="17"/>
  <c r="K82" i="17"/>
  <c r="J82" i="17"/>
  <c r="I82" i="17"/>
  <c r="H82" i="17"/>
  <c r="G82" i="17"/>
  <c r="F82" i="17"/>
  <c r="D82" i="17"/>
  <c r="C82" i="17"/>
  <c r="B82" i="17"/>
  <c r="A79" i="17"/>
  <c r="E86" i="18"/>
  <c r="E85" i="18"/>
  <c r="E84" i="18"/>
  <c r="E83" i="18"/>
  <c r="M82" i="18"/>
  <c r="L82" i="18"/>
  <c r="K82" i="18"/>
  <c r="J82" i="18"/>
  <c r="I82" i="18"/>
  <c r="H82" i="18"/>
  <c r="G82" i="18"/>
  <c r="F82" i="18"/>
  <c r="D82" i="18"/>
  <c r="C82" i="18"/>
  <c r="B82" i="18"/>
  <c r="A79" i="18"/>
  <c r="E86" i="19"/>
  <c r="E85" i="19"/>
  <c r="E84" i="19"/>
  <c r="E83" i="19"/>
  <c r="M82" i="19"/>
  <c r="L82" i="19"/>
  <c r="K82" i="19"/>
  <c r="J82" i="19"/>
  <c r="I82" i="19"/>
  <c r="H82" i="19"/>
  <c r="G82" i="19"/>
  <c r="F82" i="19"/>
  <c r="D82" i="19"/>
  <c r="C82" i="19"/>
  <c r="B82" i="19"/>
  <c r="A79" i="19"/>
  <c r="E86" i="20"/>
  <c r="E85" i="20"/>
  <c r="E84" i="20"/>
  <c r="E83" i="20"/>
  <c r="M82" i="20"/>
  <c r="L82" i="20"/>
  <c r="K82" i="20"/>
  <c r="J82" i="20"/>
  <c r="I82" i="20"/>
  <c r="H82" i="20"/>
  <c r="G82" i="20"/>
  <c r="F82" i="20"/>
  <c r="D82" i="20"/>
  <c r="C82" i="20"/>
  <c r="B82" i="20"/>
  <c r="A79" i="20"/>
  <c r="E86" i="21"/>
  <c r="E85" i="21"/>
  <c r="E84" i="21"/>
  <c r="E83" i="21"/>
  <c r="E82" i="21" s="1"/>
  <c r="M82" i="21"/>
  <c r="L82" i="21"/>
  <c r="K82" i="21"/>
  <c r="J82" i="21"/>
  <c r="I82" i="21"/>
  <c r="H82" i="21"/>
  <c r="G82" i="21"/>
  <c r="F82" i="21"/>
  <c r="D82" i="21"/>
  <c r="C82" i="21"/>
  <c r="B82" i="21"/>
  <c r="A79" i="21"/>
  <c r="E86" i="22"/>
  <c r="E85" i="22"/>
  <c r="E84" i="22"/>
  <c r="E83" i="22"/>
  <c r="M82" i="22"/>
  <c r="L82" i="22"/>
  <c r="K82" i="22"/>
  <c r="J82" i="22"/>
  <c r="I82" i="22"/>
  <c r="H82" i="22"/>
  <c r="G82" i="22"/>
  <c r="F82" i="22"/>
  <c r="D82" i="22"/>
  <c r="C82" i="22"/>
  <c r="B82" i="22"/>
  <c r="A79" i="22"/>
  <c r="E86" i="23"/>
  <c r="E85" i="23"/>
  <c r="E84" i="23"/>
  <c r="E83" i="23"/>
  <c r="M82" i="23"/>
  <c r="L82" i="23"/>
  <c r="K82" i="23"/>
  <c r="J82" i="23"/>
  <c r="I82" i="23"/>
  <c r="H82" i="23"/>
  <c r="G82" i="23"/>
  <c r="F82" i="23"/>
  <c r="D82" i="23"/>
  <c r="C82" i="23"/>
  <c r="B82" i="23"/>
  <c r="A79" i="23"/>
  <c r="E86" i="24"/>
  <c r="E85" i="24"/>
  <c r="E84" i="24"/>
  <c r="E83" i="24"/>
  <c r="M82" i="24"/>
  <c r="L82" i="24"/>
  <c r="K82" i="24"/>
  <c r="J82" i="24"/>
  <c r="I82" i="24"/>
  <c r="H82" i="24"/>
  <c r="G82" i="24"/>
  <c r="F82" i="24"/>
  <c r="D82" i="24"/>
  <c r="C82" i="24"/>
  <c r="B82" i="24"/>
  <c r="A79" i="24"/>
  <c r="E86" i="25"/>
  <c r="E85" i="25"/>
  <c r="E84" i="25"/>
  <c r="E83" i="25"/>
  <c r="M82" i="25"/>
  <c r="L82" i="25"/>
  <c r="K82" i="25"/>
  <c r="J82" i="25"/>
  <c r="I82" i="25"/>
  <c r="H82" i="25"/>
  <c r="G82" i="25"/>
  <c r="F82" i="25"/>
  <c r="D82" i="25"/>
  <c r="C82" i="25"/>
  <c r="B82" i="25"/>
  <c r="A79" i="25"/>
  <c r="E86" i="26"/>
  <c r="E85" i="26"/>
  <c r="E84" i="26"/>
  <c r="E83" i="26"/>
  <c r="M82" i="26"/>
  <c r="L82" i="26"/>
  <c r="K82" i="26"/>
  <c r="J82" i="26"/>
  <c r="I82" i="26"/>
  <c r="H82" i="26"/>
  <c r="G82" i="26"/>
  <c r="F82" i="26"/>
  <c r="D82" i="26"/>
  <c r="C82" i="26"/>
  <c r="B82" i="26"/>
  <c r="A79" i="26"/>
  <c r="E86" i="27"/>
  <c r="E85" i="27"/>
  <c r="E84" i="27"/>
  <c r="E83" i="27"/>
  <c r="E82" i="27" s="1"/>
  <c r="M82" i="27"/>
  <c r="L82" i="27"/>
  <c r="K82" i="27"/>
  <c r="J82" i="27"/>
  <c r="I82" i="27"/>
  <c r="H82" i="27"/>
  <c r="G82" i="27"/>
  <c r="F82" i="27"/>
  <c r="D82" i="27"/>
  <c r="C82" i="27"/>
  <c r="B82" i="27"/>
  <c r="A79" i="27"/>
  <c r="E86" i="28"/>
  <c r="E85" i="28"/>
  <c r="E84" i="28"/>
  <c r="E83" i="28"/>
  <c r="M82" i="28"/>
  <c r="L82" i="28"/>
  <c r="K82" i="28"/>
  <c r="J82" i="28"/>
  <c r="I82" i="28"/>
  <c r="H82" i="28"/>
  <c r="G82" i="28"/>
  <c r="F82" i="28"/>
  <c r="D82" i="28"/>
  <c r="C82" i="28"/>
  <c r="B82" i="28"/>
  <c r="A79" i="28"/>
  <c r="E86" i="29"/>
  <c r="E85" i="29"/>
  <c r="E84" i="29"/>
  <c r="E83" i="29"/>
  <c r="M82" i="29"/>
  <c r="L82" i="29"/>
  <c r="K82" i="29"/>
  <c r="J82" i="29"/>
  <c r="I82" i="29"/>
  <c r="H82" i="29"/>
  <c r="G82" i="29"/>
  <c r="F82" i="29"/>
  <c r="D82" i="29"/>
  <c r="C82" i="29"/>
  <c r="B82" i="29"/>
  <c r="A79" i="29"/>
  <c r="E86" i="30"/>
  <c r="E85" i="30"/>
  <c r="E84" i="30"/>
  <c r="E83" i="30"/>
  <c r="M82" i="30"/>
  <c r="L82" i="30"/>
  <c r="K82" i="30"/>
  <c r="J82" i="30"/>
  <c r="I82" i="30"/>
  <c r="H82" i="30"/>
  <c r="G82" i="30"/>
  <c r="F82" i="30"/>
  <c r="D82" i="30"/>
  <c r="C82" i="30"/>
  <c r="B82" i="30"/>
  <c r="A79" i="30"/>
  <c r="E86" i="31"/>
  <c r="E85" i="31"/>
  <c r="E84" i="31"/>
  <c r="E83" i="31"/>
  <c r="M82" i="31"/>
  <c r="L82" i="31"/>
  <c r="K82" i="31"/>
  <c r="J82" i="31"/>
  <c r="I82" i="31"/>
  <c r="H82" i="31"/>
  <c r="G82" i="31"/>
  <c r="F82" i="31"/>
  <c r="D82" i="31"/>
  <c r="C82" i="31"/>
  <c r="B82" i="31"/>
  <c r="A79" i="31"/>
  <c r="E86" i="1"/>
  <c r="E85" i="1"/>
  <c r="E84" i="1"/>
  <c r="E83" i="1"/>
  <c r="M82" i="1"/>
  <c r="L82" i="1"/>
  <c r="K82" i="1"/>
  <c r="J82" i="1"/>
  <c r="I82" i="1"/>
  <c r="H82" i="1"/>
  <c r="G82" i="1"/>
  <c r="F82" i="1"/>
  <c r="E82" i="1"/>
  <c r="D82" i="1"/>
  <c r="C82" i="1"/>
  <c r="B82" i="1"/>
  <c r="A79" i="1"/>
  <c r="T96" i="31"/>
  <c r="S96" i="31"/>
  <c r="R96" i="31"/>
  <c r="Q96" i="31"/>
  <c r="P96" i="31"/>
  <c r="E96" i="31"/>
  <c r="U96" i="31" s="1"/>
  <c r="S95" i="31"/>
  <c r="R95" i="31"/>
  <c r="Q95" i="31"/>
  <c r="P95" i="31"/>
  <c r="E95" i="31"/>
  <c r="T95" i="31" s="1"/>
  <c r="S94" i="31"/>
  <c r="R94" i="31"/>
  <c r="Q94" i="31"/>
  <c r="P94" i="31"/>
  <c r="E94" i="31"/>
  <c r="U94" i="31" s="1"/>
  <c r="S93" i="31"/>
  <c r="R93" i="31"/>
  <c r="Q93" i="31"/>
  <c r="P93" i="31"/>
  <c r="E93" i="31"/>
  <c r="U93" i="31" s="1"/>
  <c r="T92" i="31"/>
  <c r="S92" i="31"/>
  <c r="R92" i="31"/>
  <c r="Q92" i="31"/>
  <c r="P92" i="31"/>
  <c r="E92" i="31"/>
  <c r="U92" i="31" s="1"/>
  <c r="S91" i="31"/>
  <c r="R91" i="31"/>
  <c r="Q91" i="31"/>
  <c r="P91" i="31"/>
  <c r="E91" i="31"/>
  <c r="S90" i="31"/>
  <c r="R90" i="31"/>
  <c r="Q90" i="31"/>
  <c r="P90" i="31"/>
  <c r="E90" i="31"/>
  <c r="T90" i="31" s="1"/>
  <c r="U89" i="31"/>
  <c r="T89" i="31"/>
  <c r="S89" i="31"/>
  <c r="R89" i="31"/>
  <c r="Q89" i="31"/>
  <c r="P89" i="31"/>
  <c r="E89" i="31"/>
  <c r="S88" i="31"/>
  <c r="R88" i="31"/>
  <c r="Q88" i="31"/>
  <c r="P88" i="31"/>
  <c r="E88" i="31"/>
  <c r="T88" i="31" s="1"/>
  <c r="O75" i="31"/>
  <c r="N75" i="31"/>
  <c r="M75" i="31"/>
  <c r="L75" i="31"/>
  <c r="K75" i="31"/>
  <c r="J75" i="31"/>
  <c r="I75" i="31"/>
  <c r="H75" i="31"/>
  <c r="G75" i="31"/>
  <c r="F75" i="31"/>
  <c r="C75" i="31"/>
  <c r="B75" i="31"/>
  <c r="S74" i="31"/>
  <c r="O74" i="31"/>
  <c r="N74" i="31"/>
  <c r="M74" i="31"/>
  <c r="L74" i="31"/>
  <c r="K74" i="31"/>
  <c r="J74" i="31"/>
  <c r="I74" i="31"/>
  <c r="H74" i="31"/>
  <c r="R74" i="31" s="1"/>
  <c r="G74" i="31"/>
  <c r="F74" i="31"/>
  <c r="C74" i="31"/>
  <c r="B74" i="31"/>
  <c r="O73" i="31"/>
  <c r="N73" i="31"/>
  <c r="M73" i="31"/>
  <c r="L73" i="31"/>
  <c r="K73" i="31"/>
  <c r="J73" i="31"/>
  <c r="I73" i="31"/>
  <c r="S73" i="31" s="1"/>
  <c r="H73" i="31"/>
  <c r="R73" i="31" s="1"/>
  <c r="G73" i="31"/>
  <c r="F73" i="31"/>
  <c r="C73" i="31"/>
  <c r="E73" i="31" s="1"/>
  <c r="B73" i="31"/>
  <c r="S72" i="31"/>
  <c r="R72" i="31"/>
  <c r="Q72" i="31"/>
  <c r="P72" i="31"/>
  <c r="E72" i="31"/>
  <c r="S71" i="31"/>
  <c r="R71" i="31"/>
  <c r="Q71" i="31"/>
  <c r="P71" i="31"/>
  <c r="E71" i="31"/>
  <c r="O69" i="31"/>
  <c r="N69" i="31"/>
  <c r="M69" i="31"/>
  <c r="L69" i="31"/>
  <c r="K69" i="31"/>
  <c r="J69" i="31"/>
  <c r="I69" i="31"/>
  <c r="H69" i="31"/>
  <c r="G69" i="31"/>
  <c r="F69" i="31"/>
  <c r="C69" i="31"/>
  <c r="B69" i="31"/>
  <c r="O68" i="31"/>
  <c r="N68" i="31"/>
  <c r="M68" i="31"/>
  <c r="L68" i="31"/>
  <c r="K68" i="31"/>
  <c r="J68" i="31"/>
  <c r="I68" i="31"/>
  <c r="S68" i="31" s="1"/>
  <c r="H68" i="31"/>
  <c r="R68" i="31" s="1"/>
  <c r="G68" i="31"/>
  <c r="F68" i="31"/>
  <c r="C68" i="31"/>
  <c r="B68" i="31"/>
  <c r="S67" i="31"/>
  <c r="R67" i="31"/>
  <c r="Q67" i="31"/>
  <c r="P67" i="31"/>
  <c r="E67" i="31"/>
  <c r="S66" i="31"/>
  <c r="R66" i="31"/>
  <c r="Q66" i="31"/>
  <c r="P66" i="31"/>
  <c r="E66" i="31"/>
  <c r="U66" i="31" s="1"/>
  <c r="S65" i="31"/>
  <c r="R65" i="31"/>
  <c r="Q65" i="31"/>
  <c r="P65" i="31"/>
  <c r="E65" i="31"/>
  <c r="U65" i="31" s="1"/>
  <c r="S64" i="31"/>
  <c r="R64" i="31"/>
  <c r="Q64" i="31"/>
  <c r="P64" i="31"/>
  <c r="E64" i="31"/>
  <c r="T64" i="31" s="1"/>
  <c r="S63" i="31"/>
  <c r="R63" i="31"/>
  <c r="Q63" i="31"/>
  <c r="P63" i="31"/>
  <c r="E63" i="31"/>
  <c r="U63" i="31" s="1"/>
  <c r="O61" i="31"/>
  <c r="N61" i="31"/>
  <c r="M61" i="31"/>
  <c r="L61" i="31"/>
  <c r="K61" i="31"/>
  <c r="J61" i="31"/>
  <c r="I61" i="31"/>
  <c r="H61" i="31"/>
  <c r="C61" i="31"/>
  <c r="B61" i="31"/>
  <c r="S60" i="31"/>
  <c r="R60" i="31"/>
  <c r="Q60" i="31"/>
  <c r="P60" i="31"/>
  <c r="E60" i="31"/>
  <c r="S59" i="31"/>
  <c r="R59" i="31"/>
  <c r="Q59" i="31"/>
  <c r="P59" i="31"/>
  <c r="E59" i="31"/>
  <c r="U59" i="31" s="1"/>
  <c r="T58" i="31"/>
  <c r="S58" i="31"/>
  <c r="R58" i="31"/>
  <c r="Q58" i="31"/>
  <c r="P58" i="31"/>
  <c r="E58" i="31"/>
  <c r="U58" i="31" s="1"/>
  <c r="S57" i="31"/>
  <c r="R57" i="31"/>
  <c r="Q57" i="31"/>
  <c r="P57" i="31"/>
  <c r="E57" i="31"/>
  <c r="U57" i="31" s="1"/>
  <c r="O55" i="31"/>
  <c r="N55" i="31"/>
  <c r="M55" i="31"/>
  <c r="L55" i="31"/>
  <c r="K55" i="31"/>
  <c r="J55" i="31"/>
  <c r="I55" i="31"/>
  <c r="H55" i="31"/>
  <c r="R55" i="31" s="1"/>
  <c r="G55" i="31"/>
  <c r="F55" i="31"/>
  <c r="C55" i="31"/>
  <c r="B55" i="31"/>
  <c r="S54" i="31"/>
  <c r="R54" i="31"/>
  <c r="Q54" i="31"/>
  <c r="P54" i="31"/>
  <c r="E54" i="31"/>
  <c r="U54" i="31" s="1"/>
  <c r="S53" i="31"/>
  <c r="R53" i="31"/>
  <c r="Q53" i="31"/>
  <c r="P53" i="31"/>
  <c r="E53" i="31"/>
  <c r="U53" i="31" s="1"/>
  <c r="S52" i="31"/>
  <c r="R52" i="31"/>
  <c r="Q52" i="31"/>
  <c r="P52" i="31"/>
  <c r="E52" i="31"/>
  <c r="T52" i="31" s="1"/>
  <c r="T51" i="31"/>
  <c r="S51" i="31"/>
  <c r="R51" i="31"/>
  <c r="Q51" i="31"/>
  <c r="P51" i="31"/>
  <c r="E51" i="31"/>
  <c r="U51" i="31" s="1"/>
  <c r="S50" i="31"/>
  <c r="R50" i="31"/>
  <c r="Q50" i="31"/>
  <c r="P50" i="31"/>
  <c r="E50" i="31"/>
  <c r="U50" i="31" s="1"/>
  <c r="S49" i="31"/>
  <c r="R49" i="31"/>
  <c r="Q49" i="31"/>
  <c r="P49" i="31"/>
  <c r="E49" i="31"/>
  <c r="U49" i="31" s="1"/>
  <c r="U48" i="31"/>
  <c r="S48" i="31"/>
  <c r="R48" i="31"/>
  <c r="Q48" i="31"/>
  <c r="P48" i="31"/>
  <c r="E48" i="31"/>
  <c r="T48" i="31" s="1"/>
  <c r="T47" i="31"/>
  <c r="S47" i="31"/>
  <c r="R47" i="31"/>
  <c r="Q47" i="31"/>
  <c r="P47" i="31"/>
  <c r="E47" i="31"/>
  <c r="U47" i="31" s="1"/>
  <c r="S46" i="31"/>
  <c r="R46" i="31"/>
  <c r="Q46" i="31"/>
  <c r="P46" i="31"/>
  <c r="E46" i="31"/>
  <c r="U46" i="31" s="1"/>
  <c r="S45" i="31"/>
  <c r="R45" i="31"/>
  <c r="Q45" i="31"/>
  <c r="P45" i="31"/>
  <c r="E45" i="31"/>
  <c r="S44" i="31"/>
  <c r="R44" i="31"/>
  <c r="Q44" i="31"/>
  <c r="P44" i="31"/>
  <c r="E44" i="31"/>
  <c r="T44" i="31" s="1"/>
  <c r="O42" i="31"/>
  <c r="N42" i="31"/>
  <c r="M42" i="31"/>
  <c r="L42" i="31"/>
  <c r="K42" i="31"/>
  <c r="J42" i="31"/>
  <c r="I42" i="31"/>
  <c r="H42" i="31"/>
  <c r="G42" i="31"/>
  <c r="F42" i="31"/>
  <c r="C42" i="31"/>
  <c r="B42" i="31"/>
  <c r="S41" i="31"/>
  <c r="R41" i="31"/>
  <c r="Q41" i="31"/>
  <c r="P41" i="31"/>
  <c r="E41" i="31"/>
  <c r="T41" i="31" s="1"/>
  <c r="S40" i="31"/>
  <c r="R40" i="31"/>
  <c r="Q40" i="31"/>
  <c r="P40" i="31"/>
  <c r="E40" i="31"/>
  <c r="U40" i="31" s="1"/>
  <c r="S39" i="31"/>
  <c r="R39" i="31"/>
  <c r="Q39" i="31"/>
  <c r="P39" i="31"/>
  <c r="E39" i="31"/>
  <c r="U39" i="31" s="1"/>
  <c r="U38" i="31"/>
  <c r="T38" i="31"/>
  <c r="S38" i="31"/>
  <c r="R38" i="31"/>
  <c r="Q38" i="31"/>
  <c r="P38" i="31"/>
  <c r="E38" i="31"/>
  <c r="S37" i="31"/>
  <c r="R37" i="31"/>
  <c r="Q37" i="31"/>
  <c r="P37" i="31"/>
  <c r="E37" i="31"/>
  <c r="U37" i="31" s="1"/>
  <c r="O35" i="31"/>
  <c r="N35" i="31"/>
  <c r="M35" i="31"/>
  <c r="L35" i="31"/>
  <c r="K35" i="31"/>
  <c r="J35" i="31"/>
  <c r="I35" i="31"/>
  <c r="S35" i="31" s="1"/>
  <c r="H35" i="31"/>
  <c r="P35" i="31" s="1"/>
  <c r="G35" i="31"/>
  <c r="F35" i="31"/>
  <c r="C35" i="31"/>
  <c r="B35" i="31"/>
  <c r="U34" i="31"/>
  <c r="S34" i="31"/>
  <c r="R34" i="31"/>
  <c r="Q34" i="31"/>
  <c r="P34" i="31"/>
  <c r="E34" i="31"/>
  <c r="T34" i="31" s="1"/>
  <c r="O32" i="31"/>
  <c r="N32" i="31"/>
  <c r="M32" i="31"/>
  <c r="L32" i="31"/>
  <c r="K32" i="31"/>
  <c r="J32" i="31"/>
  <c r="I32" i="31"/>
  <c r="H32" i="31"/>
  <c r="G32" i="31"/>
  <c r="F32" i="31"/>
  <c r="C32" i="31"/>
  <c r="B32" i="31"/>
  <c r="U31" i="31"/>
  <c r="T31" i="31"/>
  <c r="S31" i="31"/>
  <c r="R31" i="31"/>
  <c r="Q31" i="31"/>
  <c r="P31" i="31"/>
  <c r="E31" i="31"/>
  <c r="S30" i="31"/>
  <c r="R30" i="31"/>
  <c r="Q30" i="31"/>
  <c r="P30" i="31"/>
  <c r="E30" i="31"/>
  <c r="S29" i="31"/>
  <c r="R29" i="31"/>
  <c r="Q29" i="31"/>
  <c r="P29" i="31"/>
  <c r="E29" i="31"/>
  <c r="U29" i="31" s="1"/>
  <c r="S28" i="31"/>
  <c r="R28" i="31"/>
  <c r="Q28" i="31"/>
  <c r="P28" i="31"/>
  <c r="E28" i="31"/>
  <c r="U28" i="31" s="1"/>
  <c r="S26" i="31"/>
  <c r="O26" i="31"/>
  <c r="N26" i="31"/>
  <c r="M26" i="31"/>
  <c r="L26" i="31"/>
  <c r="K26" i="31"/>
  <c r="J26" i="31"/>
  <c r="I26" i="31"/>
  <c r="H26" i="31"/>
  <c r="R26" i="31" s="1"/>
  <c r="G26" i="31"/>
  <c r="F26" i="31"/>
  <c r="C26" i="31"/>
  <c r="B26" i="31"/>
  <c r="S25" i="31"/>
  <c r="R25" i="31"/>
  <c r="Q25" i="31"/>
  <c r="P25" i="31"/>
  <c r="E25" i="31"/>
  <c r="U25" i="31" s="1"/>
  <c r="S24" i="31"/>
  <c r="R24" i="31"/>
  <c r="Q24" i="31"/>
  <c r="P24" i="31"/>
  <c r="E24" i="31"/>
  <c r="T24" i="31" s="1"/>
  <c r="S23" i="31"/>
  <c r="R23" i="31"/>
  <c r="Q23" i="31"/>
  <c r="P23" i="31"/>
  <c r="E23" i="31"/>
  <c r="T23" i="31" s="1"/>
  <c r="S22" i="31"/>
  <c r="R22" i="31"/>
  <c r="Q22" i="31"/>
  <c r="P22" i="31"/>
  <c r="E22" i="31"/>
  <c r="U22" i="31" s="1"/>
  <c r="T21" i="31"/>
  <c r="S21" i="31"/>
  <c r="R21" i="31"/>
  <c r="Q21" i="31"/>
  <c r="P21" i="31"/>
  <c r="E21" i="31"/>
  <c r="U21" i="31" s="1"/>
  <c r="U20" i="31"/>
  <c r="T20" i="31"/>
  <c r="S20" i="31"/>
  <c r="R20" i="31"/>
  <c r="Q20" i="31"/>
  <c r="P20" i="31"/>
  <c r="E20" i="31"/>
  <c r="S19" i="31"/>
  <c r="R19" i="31"/>
  <c r="Q19" i="31"/>
  <c r="P19" i="31"/>
  <c r="E19" i="31"/>
  <c r="O17" i="31"/>
  <c r="N17" i="31"/>
  <c r="M17" i="31"/>
  <c r="L17" i="31"/>
  <c r="K17" i="31"/>
  <c r="J17" i="31"/>
  <c r="I17" i="31"/>
  <c r="S17" i="31" s="1"/>
  <c r="H17" i="31"/>
  <c r="G17" i="31"/>
  <c r="F17" i="31"/>
  <c r="C17" i="31"/>
  <c r="B17" i="31"/>
  <c r="T16" i="31"/>
  <c r="S16" i="31"/>
  <c r="R16" i="31"/>
  <c r="Q16" i="31"/>
  <c r="P16" i="31"/>
  <c r="E16" i="31"/>
  <c r="U16" i="31" s="1"/>
  <c r="S15" i="31"/>
  <c r="R15" i="31"/>
  <c r="Q15" i="31"/>
  <c r="P15" i="31"/>
  <c r="E15" i="31"/>
  <c r="U15" i="31" s="1"/>
  <c r="S14" i="31"/>
  <c r="R14" i="31"/>
  <c r="Q14" i="31"/>
  <c r="P14" i="31"/>
  <c r="E14" i="31"/>
  <c r="U14" i="31" s="1"/>
  <c r="S13" i="31"/>
  <c r="R13" i="31"/>
  <c r="Q13" i="31"/>
  <c r="P13" i="31"/>
  <c r="E13" i="31"/>
  <c r="T13" i="31" s="1"/>
  <c r="U12" i="31"/>
  <c r="S12" i="31"/>
  <c r="R12" i="31"/>
  <c r="Q12" i="31"/>
  <c r="P12" i="31"/>
  <c r="E12" i="31"/>
  <c r="T12" i="31" s="1"/>
  <c r="S11" i="31"/>
  <c r="R11" i="31"/>
  <c r="Q11" i="31"/>
  <c r="P11" i="31"/>
  <c r="E11" i="31"/>
  <c r="U11" i="31" s="1"/>
  <c r="S10" i="31"/>
  <c r="R10" i="31"/>
  <c r="Q10" i="31"/>
  <c r="P10" i="31"/>
  <c r="E10" i="31"/>
  <c r="U9" i="31"/>
  <c r="T9" i="31"/>
  <c r="S9" i="31"/>
  <c r="R9" i="31"/>
  <c r="Q9" i="31"/>
  <c r="P9" i="31"/>
  <c r="E9" i="31"/>
  <c r="S96" i="30"/>
  <c r="R96" i="30"/>
  <c r="Q96" i="30"/>
  <c r="P96" i="30"/>
  <c r="E96" i="30"/>
  <c r="S95" i="30"/>
  <c r="R95" i="30"/>
  <c r="Q95" i="30"/>
  <c r="P95" i="30"/>
  <c r="E95" i="30"/>
  <c r="U95" i="30" s="1"/>
  <c r="S94" i="30"/>
  <c r="R94" i="30"/>
  <c r="Q94" i="30"/>
  <c r="P94" i="30"/>
  <c r="E94" i="30"/>
  <c r="U94" i="30" s="1"/>
  <c r="S93" i="30"/>
  <c r="R93" i="30"/>
  <c r="Q93" i="30"/>
  <c r="P93" i="30"/>
  <c r="E93" i="30"/>
  <c r="T93" i="30" s="1"/>
  <c r="U92" i="30"/>
  <c r="S92" i="30"/>
  <c r="R92" i="30"/>
  <c r="Q92" i="30"/>
  <c r="P92" i="30"/>
  <c r="E92" i="30"/>
  <c r="T92" i="30" s="1"/>
  <c r="S91" i="30"/>
  <c r="R91" i="30"/>
  <c r="Q91" i="30"/>
  <c r="P91" i="30"/>
  <c r="E91" i="30"/>
  <c r="U91" i="30" s="1"/>
  <c r="S90" i="30"/>
  <c r="R90" i="30"/>
  <c r="Q90" i="30"/>
  <c r="P90" i="30"/>
  <c r="E90" i="30"/>
  <c r="T90" i="30" s="1"/>
  <c r="U89" i="30"/>
  <c r="T89" i="30"/>
  <c r="S89" i="30"/>
  <c r="R89" i="30"/>
  <c r="Q89" i="30"/>
  <c r="P89" i="30"/>
  <c r="E89" i="30"/>
  <c r="T88" i="30"/>
  <c r="S88" i="30"/>
  <c r="R88" i="30"/>
  <c r="Q88" i="30"/>
  <c r="P88" i="30"/>
  <c r="E88" i="30"/>
  <c r="U88" i="30" s="1"/>
  <c r="O75" i="30"/>
  <c r="N75" i="30"/>
  <c r="M75" i="30"/>
  <c r="L75" i="30"/>
  <c r="K75" i="30"/>
  <c r="J75" i="30"/>
  <c r="I75" i="30"/>
  <c r="S75" i="30" s="1"/>
  <c r="H75" i="30"/>
  <c r="R75" i="30" s="1"/>
  <c r="G75" i="30"/>
  <c r="F75" i="30"/>
  <c r="C75" i="30"/>
  <c r="B75" i="30"/>
  <c r="O74" i="30"/>
  <c r="N74" i="30"/>
  <c r="M74" i="30"/>
  <c r="L74" i="30"/>
  <c r="K74" i="30"/>
  <c r="J74" i="30"/>
  <c r="R74" i="30" s="1"/>
  <c r="I74" i="30"/>
  <c r="H74" i="30"/>
  <c r="G74" i="30"/>
  <c r="F74" i="30"/>
  <c r="C74" i="30"/>
  <c r="B74" i="30"/>
  <c r="E74" i="30" s="1"/>
  <c r="O73" i="30"/>
  <c r="N73" i="30"/>
  <c r="M73" i="30"/>
  <c r="L73" i="30"/>
  <c r="K73" i="30"/>
  <c r="S73" i="30" s="1"/>
  <c r="J73" i="30"/>
  <c r="I73" i="30"/>
  <c r="H73" i="30"/>
  <c r="R73" i="30" s="1"/>
  <c r="G73" i="30"/>
  <c r="F73" i="30"/>
  <c r="C73" i="30"/>
  <c r="B73" i="30"/>
  <c r="S72" i="30"/>
  <c r="R72" i="30"/>
  <c r="Q72" i="30"/>
  <c r="P72" i="30"/>
  <c r="E72" i="30"/>
  <c r="S71" i="30"/>
  <c r="R71" i="30"/>
  <c r="Q71" i="30"/>
  <c r="U71" i="30" s="1"/>
  <c r="P71" i="30"/>
  <c r="E71" i="30"/>
  <c r="T71" i="30" s="1"/>
  <c r="O69" i="30"/>
  <c r="N69" i="30"/>
  <c r="M69" i="30"/>
  <c r="L69" i="30"/>
  <c r="K69" i="30"/>
  <c r="J69" i="30"/>
  <c r="I69" i="30"/>
  <c r="H69" i="30"/>
  <c r="G69" i="30"/>
  <c r="F69" i="30"/>
  <c r="C69" i="30"/>
  <c r="B69" i="30"/>
  <c r="S68" i="30"/>
  <c r="O68" i="30"/>
  <c r="N68" i="30"/>
  <c r="M68" i="30"/>
  <c r="L68" i="30"/>
  <c r="K68" i="30"/>
  <c r="J68" i="30"/>
  <c r="I68" i="30"/>
  <c r="H68" i="30"/>
  <c r="R68" i="30" s="1"/>
  <c r="G68" i="30"/>
  <c r="F68" i="30"/>
  <c r="C68" i="30"/>
  <c r="B68" i="30"/>
  <c r="T67" i="30"/>
  <c r="S67" i="30"/>
  <c r="R67" i="30"/>
  <c r="Q67" i="30"/>
  <c r="P67" i="30"/>
  <c r="E67" i="30"/>
  <c r="U67" i="30" s="1"/>
  <c r="S66" i="30"/>
  <c r="R66" i="30"/>
  <c r="Q66" i="30"/>
  <c r="P66" i="30"/>
  <c r="E66" i="30"/>
  <c r="T65" i="30"/>
  <c r="S65" i="30"/>
  <c r="R65" i="30"/>
  <c r="Q65" i="30"/>
  <c r="P65" i="30"/>
  <c r="E65" i="30"/>
  <c r="U65" i="30" s="1"/>
  <c r="S64" i="30"/>
  <c r="R64" i="30"/>
  <c r="Q64" i="30"/>
  <c r="P64" i="30"/>
  <c r="E64" i="30"/>
  <c r="U64" i="30" s="1"/>
  <c r="S63" i="30"/>
  <c r="R63" i="30"/>
  <c r="Q63" i="30"/>
  <c r="P63" i="30"/>
  <c r="E63" i="30"/>
  <c r="O61" i="30"/>
  <c r="N61" i="30"/>
  <c r="M61" i="30"/>
  <c r="L61" i="30"/>
  <c r="K61" i="30"/>
  <c r="J61" i="30"/>
  <c r="I61" i="30"/>
  <c r="H61" i="30"/>
  <c r="R61" i="30" s="1"/>
  <c r="C61" i="30"/>
  <c r="B61" i="30"/>
  <c r="S60" i="30"/>
  <c r="R60" i="30"/>
  <c r="Q60" i="30"/>
  <c r="P60" i="30"/>
  <c r="E60" i="30"/>
  <c r="T60" i="30" s="1"/>
  <c r="S59" i="30"/>
  <c r="R59" i="30"/>
  <c r="Q59" i="30"/>
  <c r="P59" i="30"/>
  <c r="E59" i="30"/>
  <c r="U59" i="30" s="1"/>
  <c r="S58" i="30"/>
  <c r="R58" i="30"/>
  <c r="Q58" i="30"/>
  <c r="P58" i="30"/>
  <c r="E58" i="30"/>
  <c r="U58" i="30" s="1"/>
  <c r="U57" i="30"/>
  <c r="S57" i="30"/>
  <c r="R57" i="30"/>
  <c r="Q57" i="30"/>
  <c r="P57" i="30"/>
  <c r="E57" i="30"/>
  <c r="T57" i="30" s="1"/>
  <c r="O55" i="30"/>
  <c r="N55" i="30"/>
  <c r="M55" i="30"/>
  <c r="L55" i="30"/>
  <c r="K55" i="30"/>
  <c r="J55" i="30"/>
  <c r="I55" i="30"/>
  <c r="H55" i="30"/>
  <c r="G55" i="30"/>
  <c r="F55" i="30"/>
  <c r="C55" i="30"/>
  <c r="E55" i="30" s="1"/>
  <c r="B55" i="30"/>
  <c r="U54" i="30"/>
  <c r="S54" i="30"/>
  <c r="R54" i="30"/>
  <c r="Q54" i="30"/>
  <c r="P54" i="30"/>
  <c r="E54" i="30"/>
  <c r="T54" i="30" s="1"/>
  <c r="S53" i="30"/>
  <c r="R53" i="30"/>
  <c r="Q53" i="30"/>
  <c r="P53" i="30"/>
  <c r="T53" i="30" s="1"/>
  <c r="E53" i="30"/>
  <c r="S52" i="30"/>
  <c r="R52" i="30"/>
  <c r="Q52" i="30"/>
  <c r="P52" i="30"/>
  <c r="E52" i="30"/>
  <c r="U52" i="30" s="1"/>
  <c r="S51" i="30"/>
  <c r="R51" i="30"/>
  <c r="Q51" i="30"/>
  <c r="P51" i="30"/>
  <c r="E51" i="30"/>
  <c r="U51" i="30" s="1"/>
  <c r="S50" i="30"/>
  <c r="R50" i="30"/>
  <c r="Q50" i="30"/>
  <c r="P50" i="30"/>
  <c r="E50" i="30"/>
  <c r="T50" i="30" s="1"/>
  <c r="U49" i="30"/>
  <c r="S49" i="30"/>
  <c r="R49" i="30"/>
  <c r="Q49" i="30"/>
  <c r="P49" i="30"/>
  <c r="E49" i="30"/>
  <c r="T49" i="30" s="1"/>
  <c r="S48" i="30"/>
  <c r="R48" i="30"/>
  <c r="Q48" i="30"/>
  <c r="P48" i="30"/>
  <c r="E48" i="30"/>
  <c r="U48" i="30" s="1"/>
  <c r="S47" i="30"/>
  <c r="R47" i="30"/>
  <c r="Q47" i="30"/>
  <c r="P47" i="30"/>
  <c r="E47" i="30"/>
  <c r="S46" i="30"/>
  <c r="R46" i="30"/>
  <c r="Q46" i="30"/>
  <c r="P46" i="30"/>
  <c r="E46" i="30"/>
  <c r="T45" i="30"/>
  <c r="S45" i="30"/>
  <c r="R45" i="30"/>
  <c r="Q45" i="30"/>
  <c r="P45" i="30"/>
  <c r="E45" i="30"/>
  <c r="U45" i="30" s="1"/>
  <c r="S44" i="30"/>
  <c r="R44" i="30"/>
  <c r="Q44" i="30"/>
  <c r="P44" i="30"/>
  <c r="E44" i="30"/>
  <c r="U44" i="30" s="1"/>
  <c r="O42" i="30"/>
  <c r="N42" i="30"/>
  <c r="M42" i="30"/>
  <c r="L42" i="30"/>
  <c r="K42" i="30"/>
  <c r="J42" i="30"/>
  <c r="I42" i="30"/>
  <c r="S42" i="30" s="1"/>
  <c r="H42" i="30"/>
  <c r="R42" i="30" s="1"/>
  <c r="G42" i="30"/>
  <c r="F42" i="30"/>
  <c r="C42" i="30"/>
  <c r="B42" i="30"/>
  <c r="E42" i="30" s="1"/>
  <c r="S41" i="30"/>
  <c r="R41" i="30"/>
  <c r="Q41" i="30"/>
  <c r="P41" i="30"/>
  <c r="E41" i="30"/>
  <c r="S40" i="30"/>
  <c r="R40" i="30"/>
  <c r="Q40" i="30"/>
  <c r="P40" i="30"/>
  <c r="E40" i="30"/>
  <c r="U40" i="30" s="1"/>
  <c r="S39" i="30"/>
  <c r="R39" i="30"/>
  <c r="Q39" i="30"/>
  <c r="P39" i="30"/>
  <c r="E39" i="30"/>
  <c r="T39" i="30" s="1"/>
  <c r="S38" i="30"/>
  <c r="R38" i="30"/>
  <c r="Q38" i="30"/>
  <c r="P38" i="30"/>
  <c r="E38" i="30"/>
  <c r="U38" i="30" s="1"/>
  <c r="S37" i="30"/>
  <c r="R37" i="30"/>
  <c r="Q37" i="30"/>
  <c r="P37" i="30"/>
  <c r="E37" i="30"/>
  <c r="O35" i="30"/>
  <c r="N35" i="30"/>
  <c r="M35" i="30"/>
  <c r="L35" i="30"/>
  <c r="K35" i="30"/>
  <c r="J35" i="30"/>
  <c r="R35" i="30" s="1"/>
  <c r="I35" i="30"/>
  <c r="Q35" i="30" s="1"/>
  <c r="H35" i="30"/>
  <c r="G35" i="30"/>
  <c r="F35" i="30"/>
  <c r="C35" i="30"/>
  <c r="B35" i="30"/>
  <c r="S34" i="30"/>
  <c r="R34" i="30"/>
  <c r="Q34" i="30"/>
  <c r="P34" i="30"/>
  <c r="E34" i="30"/>
  <c r="U34" i="30" s="1"/>
  <c r="O32" i="30"/>
  <c r="N32" i="30"/>
  <c r="M32" i="30"/>
  <c r="L32" i="30"/>
  <c r="K32" i="30"/>
  <c r="J32" i="30"/>
  <c r="I32" i="30"/>
  <c r="H32" i="30"/>
  <c r="G32" i="30"/>
  <c r="F32" i="30"/>
  <c r="C32" i="30"/>
  <c r="B32" i="30"/>
  <c r="S31" i="30"/>
  <c r="R31" i="30"/>
  <c r="Q31" i="30"/>
  <c r="P31" i="30"/>
  <c r="E31" i="30"/>
  <c r="U31" i="30" s="1"/>
  <c r="S30" i="30"/>
  <c r="R30" i="30"/>
  <c r="Q30" i="30"/>
  <c r="P30" i="30"/>
  <c r="E30" i="30"/>
  <c r="S29" i="30"/>
  <c r="R29" i="30"/>
  <c r="Q29" i="30"/>
  <c r="P29" i="30"/>
  <c r="E29" i="30"/>
  <c r="U29" i="30" s="1"/>
  <c r="S28" i="30"/>
  <c r="R28" i="30"/>
  <c r="Q28" i="30"/>
  <c r="P28" i="30"/>
  <c r="E28" i="30"/>
  <c r="U28" i="30" s="1"/>
  <c r="O26" i="30"/>
  <c r="N26" i="30"/>
  <c r="M26" i="30"/>
  <c r="L26" i="30"/>
  <c r="K26" i="30"/>
  <c r="J26" i="30"/>
  <c r="I26" i="30"/>
  <c r="S26" i="30" s="1"/>
  <c r="H26" i="30"/>
  <c r="R26" i="30" s="1"/>
  <c r="G26" i="30"/>
  <c r="F26" i="30"/>
  <c r="C26" i="30"/>
  <c r="B26" i="30"/>
  <c r="T25" i="30"/>
  <c r="S25" i="30"/>
  <c r="R25" i="30"/>
  <c r="Q25" i="30"/>
  <c r="P25" i="30"/>
  <c r="E25" i="30"/>
  <c r="U25" i="30" s="1"/>
  <c r="S24" i="30"/>
  <c r="R24" i="30"/>
  <c r="Q24" i="30"/>
  <c r="P24" i="30"/>
  <c r="E24" i="30"/>
  <c r="U24" i="30" s="1"/>
  <c r="S23" i="30"/>
  <c r="R23" i="30"/>
  <c r="Q23" i="30"/>
  <c r="P23" i="30"/>
  <c r="E23" i="30"/>
  <c r="U23" i="30" s="1"/>
  <c r="S22" i="30"/>
  <c r="R22" i="30"/>
  <c r="Q22" i="30"/>
  <c r="P22" i="30"/>
  <c r="E22" i="30"/>
  <c r="T22" i="30" s="1"/>
  <c r="S21" i="30"/>
  <c r="R21" i="30"/>
  <c r="Q21" i="30"/>
  <c r="P21" i="30"/>
  <c r="E21" i="30"/>
  <c r="U21" i="30" s="1"/>
  <c r="S20" i="30"/>
  <c r="R20" i="30"/>
  <c r="Q20" i="30"/>
  <c r="P20" i="30"/>
  <c r="E20" i="30"/>
  <c r="U20" i="30" s="1"/>
  <c r="U19" i="30"/>
  <c r="T19" i="30"/>
  <c r="S19" i="30"/>
  <c r="R19" i="30"/>
  <c r="Q19" i="30"/>
  <c r="P19" i="30"/>
  <c r="E19" i="30"/>
  <c r="O17" i="30"/>
  <c r="N17" i="30"/>
  <c r="M17" i="30"/>
  <c r="L17" i="30"/>
  <c r="K17" i="30"/>
  <c r="S17" i="30" s="1"/>
  <c r="J17" i="30"/>
  <c r="R17" i="30" s="1"/>
  <c r="I17" i="30"/>
  <c r="H17" i="30"/>
  <c r="G17" i="30"/>
  <c r="F17" i="30"/>
  <c r="C17" i="30"/>
  <c r="B17" i="30"/>
  <c r="E17" i="30" s="1"/>
  <c r="S16" i="30"/>
  <c r="R16" i="30"/>
  <c r="Q16" i="30"/>
  <c r="U16" i="30" s="1"/>
  <c r="P16" i="30"/>
  <c r="E16" i="30"/>
  <c r="S15" i="30"/>
  <c r="R15" i="30"/>
  <c r="Q15" i="30"/>
  <c r="P15" i="30"/>
  <c r="E15" i="30"/>
  <c r="T14" i="30"/>
  <c r="S14" i="30"/>
  <c r="R14" i="30"/>
  <c r="Q14" i="30"/>
  <c r="P14" i="30"/>
  <c r="E14" i="30"/>
  <c r="U14" i="30" s="1"/>
  <c r="S13" i="30"/>
  <c r="R13" i="30"/>
  <c r="Q13" i="30"/>
  <c r="P13" i="30"/>
  <c r="E13" i="30"/>
  <c r="U13" i="30" s="1"/>
  <c r="S12" i="30"/>
  <c r="R12" i="30"/>
  <c r="Q12" i="30"/>
  <c r="P12" i="30"/>
  <c r="E12" i="30"/>
  <c r="U12" i="30" s="1"/>
  <c r="S11" i="30"/>
  <c r="R11" i="30"/>
  <c r="Q11" i="30"/>
  <c r="P11" i="30"/>
  <c r="E11" i="30"/>
  <c r="T11" i="30" s="1"/>
  <c r="S10" i="30"/>
  <c r="R10" i="30"/>
  <c r="Q10" i="30"/>
  <c r="P10" i="30"/>
  <c r="E10" i="30"/>
  <c r="U10" i="30" s="1"/>
  <c r="S9" i="30"/>
  <c r="R9" i="30"/>
  <c r="Q9" i="30"/>
  <c r="P9" i="30"/>
  <c r="E9" i="30"/>
  <c r="U9" i="30" s="1"/>
  <c r="U96" i="29"/>
  <c r="S96" i="29"/>
  <c r="R96" i="29"/>
  <c r="Q96" i="29"/>
  <c r="P96" i="29"/>
  <c r="E96" i="29"/>
  <c r="T96" i="29" s="1"/>
  <c r="S95" i="29"/>
  <c r="R95" i="29"/>
  <c r="Q95" i="29"/>
  <c r="P95" i="29"/>
  <c r="E95" i="29"/>
  <c r="T94" i="29"/>
  <c r="S94" i="29"/>
  <c r="R94" i="29"/>
  <c r="Q94" i="29"/>
  <c r="P94" i="29"/>
  <c r="E94" i="29"/>
  <c r="U94" i="29" s="1"/>
  <c r="S93" i="29"/>
  <c r="R93" i="29"/>
  <c r="Q93" i="29"/>
  <c r="P93" i="29"/>
  <c r="E93" i="29"/>
  <c r="U93" i="29" s="1"/>
  <c r="S92" i="29"/>
  <c r="R92" i="29"/>
  <c r="Q92" i="29"/>
  <c r="P92" i="29"/>
  <c r="E92" i="29"/>
  <c r="U92" i="29" s="1"/>
  <c r="S91" i="29"/>
  <c r="R91" i="29"/>
  <c r="Q91" i="29"/>
  <c r="P91" i="29"/>
  <c r="E91" i="29"/>
  <c r="T91" i="29" s="1"/>
  <c r="S90" i="29"/>
  <c r="R90" i="29"/>
  <c r="Q90" i="29"/>
  <c r="P90" i="29"/>
  <c r="E90" i="29"/>
  <c r="U90" i="29" s="1"/>
  <c r="S89" i="29"/>
  <c r="R89" i="29"/>
  <c r="Q89" i="29"/>
  <c r="P89" i="29"/>
  <c r="E89" i="29"/>
  <c r="U89" i="29" s="1"/>
  <c r="U88" i="29"/>
  <c r="T88" i="29"/>
  <c r="S88" i="29"/>
  <c r="R88" i="29"/>
  <c r="Q88" i="29"/>
  <c r="P88" i="29"/>
  <c r="E88" i="29"/>
  <c r="O75" i="29"/>
  <c r="N75" i="29"/>
  <c r="M75" i="29"/>
  <c r="L75" i="29"/>
  <c r="K75" i="29"/>
  <c r="J75" i="29"/>
  <c r="I75" i="29"/>
  <c r="H75" i="29"/>
  <c r="G75" i="29"/>
  <c r="F75" i="29"/>
  <c r="C75" i="29"/>
  <c r="B75" i="29"/>
  <c r="O74" i="29"/>
  <c r="N74" i="29"/>
  <c r="M74" i="29"/>
  <c r="L74" i="29"/>
  <c r="K74" i="29"/>
  <c r="J74" i="29"/>
  <c r="I74" i="29"/>
  <c r="Q74" i="29" s="1"/>
  <c r="H74" i="29"/>
  <c r="G74" i="29"/>
  <c r="F74" i="29"/>
  <c r="C74" i="29"/>
  <c r="B74" i="29"/>
  <c r="E74" i="29" s="1"/>
  <c r="O73" i="29"/>
  <c r="N73" i="29"/>
  <c r="M73" i="29"/>
  <c r="L73" i="29"/>
  <c r="K73" i="29"/>
  <c r="S73" i="29" s="1"/>
  <c r="J73" i="29"/>
  <c r="R73" i="29" s="1"/>
  <c r="I73" i="29"/>
  <c r="H73" i="29"/>
  <c r="G73" i="29"/>
  <c r="F73" i="29"/>
  <c r="C73" i="29"/>
  <c r="E73" i="29" s="1"/>
  <c r="B73" i="29"/>
  <c r="S72" i="29"/>
  <c r="R72" i="29"/>
  <c r="Q72" i="29"/>
  <c r="P72" i="29"/>
  <c r="E72" i="29"/>
  <c r="U72" i="29" s="1"/>
  <c r="S71" i="29"/>
  <c r="R71" i="29"/>
  <c r="Q71" i="29"/>
  <c r="P71" i="29"/>
  <c r="E71" i="29"/>
  <c r="U71" i="29" s="1"/>
  <c r="O69" i="29"/>
  <c r="N69" i="29"/>
  <c r="M69" i="29"/>
  <c r="L69" i="29"/>
  <c r="K69" i="29"/>
  <c r="J69" i="29"/>
  <c r="I69" i="29"/>
  <c r="H69" i="29"/>
  <c r="G69" i="29"/>
  <c r="F69" i="29"/>
  <c r="C69" i="29"/>
  <c r="B69" i="29"/>
  <c r="S68" i="29"/>
  <c r="O68" i="29"/>
  <c r="N68" i="29"/>
  <c r="M68" i="29"/>
  <c r="L68" i="29"/>
  <c r="K68" i="29"/>
  <c r="J68" i="29"/>
  <c r="I68" i="29"/>
  <c r="H68" i="29"/>
  <c r="G68" i="29"/>
  <c r="F68" i="29"/>
  <c r="C68" i="29"/>
  <c r="B68" i="29"/>
  <c r="E68" i="29" s="1"/>
  <c r="S67" i="29"/>
  <c r="R67" i="29"/>
  <c r="Q67" i="29"/>
  <c r="P67" i="29"/>
  <c r="E67" i="29"/>
  <c r="U67" i="29" s="1"/>
  <c r="S66" i="29"/>
  <c r="R66" i="29"/>
  <c r="Q66" i="29"/>
  <c r="P66" i="29"/>
  <c r="E66" i="29"/>
  <c r="U66" i="29" s="1"/>
  <c r="U65" i="29"/>
  <c r="S65" i="29"/>
  <c r="R65" i="29"/>
  <c r="Q65" i="29"/>
  <c r="P65" i="29"/>
  <c r="E65" i="29"/>
  <c r="T65" i="29" s="1"/>
  <c r="S64" i="29"/>
  <c r="R64" i="29"/>
  <c r="Q64" i="29"/>
  <c r="P64" i="29"/>
  <c r="E64" i="29"/>
  <c r="S63" i="29"/>
  <c r="R63" i="29"/>
  <c r="Q63" i="29"/>
  <c r="P63" i="29"/>
  <c r="E63" i="29"/>
  <c r="U63" i="29" s="1"/>
  <c r="O61" i="29"/>
  <c r="N61" i="29"/>
  <c r="M61" i="29"/>
  <c r="L61" i="29"/>
  <c r="K61" i="29"/>
  <c r="J61" i="29"/>
  <c r="I61" i="29"/>
  <c r="S61" i="29" s="1"/>
  <c r="H61" i="29"/>
  <c r="R61" i="29" s="1"/>
  <c r="C61" i="29"/>
  <c r="B61" i="29"/>
  <c r="S60" i="29"/>
  <c r="R60" i="29"/>
  <c r="Q60" i="29"/>
  <c r="P60" i="29"/>
  <c r="E60" i="29"/>
  <c r="U60" i="29" s="1"/>
  <c r="S59" i="29"/>
  <c r="R59" i="29"/>
  <c r="Q59" i="29"/>
  <c r="P59" i="29"/>
  <c r="E59" i="29"/>
  <c r="T59" i="29" s="1"/>
  <c r="S58" i="29"/>
  <c r="R58" i="29"/>
  <c r="Q58" i="29"/>
  <c r="P58" i="29"/>
  <c r="E58" i="29"/>
  <c r="U58" i="29" s="1"/>
  <c r="S57" i="29"/>
  <c r="R57" i="29"/>
  <c r="Q57" i="29"/>
  <c r="P57" i="29"/>
  <c r="E57" i="29"/>
  <c r="U57" i="29" s="1"/>
  <c r="O55" i="29"/>
  <c r="N55" i="29"/>
  <c r="M55" i="29"/>
  <c r="L55" i="29"/>
  <c r="K55" i="29"/>
  <c r="J55" i="29"/>
  <c r="I55" i="29"/>
  <c r="H55" i="29"/>
  <c r="P55" i="29" s="1"/>
  <c r="G55" i="29"/>
  <c r="F55" i="29"/>
  <c r="C55" i="29"/>
  <c r="B55" i="29"/>
  <c r="S54" i="29"/>
  <c r="R54" i="29"/>
  <c r="Q54" i="29"/>
  <c r="P54" i="29"/>
  <c r="E54" i="29"/>
  <c r="U54" i="29" s="1"/>
  <c r="U53" i="29"/>
  <c r="T53" i="29"/>
  <c r="S53" i="29"/>
  <c r="R53" i="29"/>
  <c r="Q53" i="29"/>
  <c r="P53" i="29"/>
  <c r="E53" i="29"/>
  <c r="S52" i="29"/>
  <c r="R52" i="29"/>
  <c r="Q52" i="29"/>
  <c r="P52" i="29"/>
  <c r="E52" i="29"/>
  <c r="T51" i="29"/>
  <c r="S51" i="29"/>
  <c r="R51" i="29"/>
  <c r="Q51" i="29"/>
  <c r="P51" i="29"/>
  <c r="E51" i="29"/>
  <c r="U51" i="29" s="1"/>
  <c r="S50" i="29"/>
  <c r="R50" i="29"/>
  <c r="Q50" i="29"/>
  <c r="P50" i="29"/>
  <c r="E50" i="29"/>
  <c r="U50" i="29" s="1"/>
  <c r="S49" i="29"/>
  <c r="R49" i="29"/>
  <c r="Q49" i="29"/>
  <c r="P49" i="29"/>
  <c r="E49" i="29"/>
  <c r="U49" i="29" s="1"/>
  <c r="S48" i="29"/>
  <c r="R48" i="29"/>
  <c r="Q48" i="29"/>
  <c r="P48" i="29"/>
  <c r="E48" i="29"/>
  <c r="T48" i="29" s="1"/>
  <c r="S47" i="29"/>
  <c r="R47" i="29"/>
  <c r="Q47" i="29"/>
  <c r="P47" i="29"/>
  <c r="E47" i="29"/>
  <c r="U47" i="29" s="1"/>
  <c r="S46" i="29"/>
  <c r="R46" i="29"/>
  <c r="Q46" i="29"/>
  <c r="P46" i="29"/>
  <c r="E46" i="29"/>
  <c r="U46" i="29" s="1"/>
  <c r="U45" i="29"/>
  <c r="T45" i="29"/>
  <c r="S45" i="29"/>
  <c r="R45" i="29"/>
  <c r="Q45" i="29"/>
  <c r="P45" i="29"/>
  <c r="E45" i="29"/>
  <c r="T44" i="29"/>
  <c r="S44" i="29"/>
  <c r="R44" i="29"/>
  <c r="Q44" i="29"/>
  <c r="P44" i="29"/>
  <c r="E44" i="29"/>
  <c r="U44" i="29" s="1"/>
  <c r="O42" i="29"/>
  <c r="N42" i="29"/>
  <c r="M42" i="29"/>
  <c r="L42" i="29"/>
  <c r="K42" i="29"/>
  <c r="J42" i="29"/>
  <c r="I42" i="29"/>
  <c r="S42" i="29" s="1"/>
  <c r="H42" i="29"/>
  <c r="G42" i="29"/>
  <c r="F42" i="29"/>
  <c r="C42" i="29"/>
  <c r="B42" i="29"/>
  <c r="S41" i="29"/>
  <c r="R41" i="29"/>
  <c r="Q41" i="29"/>
  <c r="P41" i="29"/>
  <c r="E41" i="29"/>
  <c r="T41" i="29" s="1"/>
  <c r="S40" i="29"/>
  <c r="R40" i="29"/>
  <c r="Q40" i="29"/>
  <c r="P40" i="29"/>
  <c r="E40" i="29"/>
  <c r="T40" i="29" s="1"/>
  <c r="U39" i="29"/>
  <c r="S39" i="29"/>
  <c r="R39" i="29"/>
  <c r="Q39" i="29"/>
  <c r="P39" i="29"/>
  <c r="E39" i="29"/>
  <c r="T39" i="29" s="1"/>
  <c r="S38" i="29"/>
  <c r="R38" i="29"/>
  <c r="Q38" i="29"/>
  <c r="P38" i="29"/>
  <c r="E38" i="29"/>
  <c r="U38" i="29" s="1"/>
  <c r="S37" i="29"/>
  <c r="R37" i="29"/>
  <c r="Q37" i="29"/>
  <c r="P37" i="29"/>
  <c r="E37" i="29"/>
  <c r="U37" i="29" s="1"/>
  <c r="O35" i="29"/>
  <c r="N35" i="29"/>
  <c r="M35" i="29"/>
  <c r="L35" i="29"/>
  <c r="K35" i="29"/>
  <c r="J35" i="29"/>
  <c r="I35" i="29"/>
  <c r="H35" i="29"/>
  <c r="G35" i="29"/>
  <c r="F35" i="29"/>
  <c r="C35" i="29"/>
  <c r="B35" i="29"/>
  <c r="S34" i="29"/>
  <c r="R34" i="29"/>
  <c r="Q34" i="29"/>
  <c r="P34" i="29"/>
  <c r="E34" i="29"/>
  <c r="T34" i="29" s="1"/>
  <c r="O32" i="29"/>
  <c r="N32" i="29"/>
  <c r="M32" i="29"/>
  <c r="L32" i="29"/>
  <c r="K32" i="29"/>
  <c r="J32" i="29"/>
  <c r="I32" i="29"/>
  <c r="S32" i="29" s="1"/>
  <c r="H32" i="29"/>
  <c r="G32" i="29"/>
  <c r="F32" i="29"/>
  <c r="C32" i="29"/>
  <c r="B32" i="29"/>
  <c r="S31" i="29"/>
  <c r="R31" i="29"/>
  <c r="Q31" i="29"/>
  <c r="P31" i="29"/>
  <c r="E31" i="29"/>
  <c r="T31" i="29" s="1"/>
  <c r="S30" i="29"/>
  <c r="R30" i="29"/>
  <c r="Q30" i="29"/>
  <c r="P30" i="29"/>
  <c r="E30" i="29"/>
  <c r="U30" i="29" s="1"/>
  <c r="S29" i="29"/>
  <c r="R29" i="29"/>
  <c r="Q29" i="29"/>
  <c r="P29" i="29"/>
  <c r="E29" i="29"/>
  <c r="S28" i="29"/>
  <c r="R28" i="29"/>
  <c r="Q28" i="29"/>
  <c r="P28" i="29"/>
  <c r="E28" i="29"/>
  <c r="R26" i="29"/>
  <c r="O26" i="29"/>
  <c r="N26" i="29"/>
  <c r="M26" i="29"/>
  <c r="L26" i="29"/>
  <c r="K26" i="29"/>
  <c r="J26" i="29"/>
  <c r="I26" i="29"/>
  <c r="S26" i="29" s="1"/>
  <c r="H26" i="29"/>
  <c r="G26" i="29"/>
  <c r="F26" i="29"/>
  <c r="C26" i="29"/>
  <c r="B26" i="29"/>
  <c r="U25" i="29"/>
  <c r="S25" i="29"/>
  <c r="R25" i="29"/>
  <c r="Q25" i="29"/>
  <c r="P25" i="29"/>
  <c r="E25" i="29"/>
  <c r="T25" i="29" s="1"/>
  <c r="S24" i="29"/>
  <c r="R24" i="29"/>
  <c r="Q24" i="29"/>
  <c r="P24" i="29"/>
  <c r="E24" i="29"/>
  <c r="S23" i="29"/>
  <c r="R23" i="29"/>
  <c r="Q23" i="29"/>
  <c r="P23" i="29"/>
  <c r="E23" i="29"/>
  <c r="U22" i="29"/>
  <c r="T22" i="29"/>
  <c r="S22" i="29"/>
  <c r="R22" i="29"/>
  <c r="Q22" i="29"/>
  <c r="P22" i="29"/>
  <c r="E22" i="29"/>
  <c r="S21" i="29"/>
  <c r="R21" i="29"/>
  <c r="Q21" i="29"/>
  <c r="P21" i="29"/>
  <c r="E21" i="29"/>
  <c r="U21" i="29" s="1"/>
  <c r="S20" i="29"/>
  <c r="R20" i="29"/>
  <c r="Q20" i="29"/>
  <c r="P20" i="29"/>
  <c r="E20" i="29"/>
  <c r="S19" i="29"/>
  <c r="R19" i="29"/>
  <c r="Q19" i="29"/>
  <c r="P19" i="29"/>
  <c r="E19" i="29"/>
  <c r="U19" i="29" s="1"/>
  <c r="S17" i="29"/>
  <c r="O17" i="29"/>
  <c r="N17" i="29"/>
  <c r="M17" i="29"/>
  <c r="L17" i="29"/>
  <c r="K17" i="29"/>
  <c r="J17" i="29"/>
  <c r="I17" i="29"/>
  <c r="H17" i="29"/>
  <c r="P17" i="29" s="1"/>
  <c r="G17" i="29"/>
  <c r="F17" i="29"/>
  <c r="C17" i="29"/>
  <c r="B17" i="29"/>
  <c r="S16" i="29"/>
  <c r="R16" i="29"/>
  <c r="Q16" i="29"/>
  <c r="P16" i="29"/>
  <c r="E16" i="29"/>
  <c r="U16" i="29" s="1"/>
  <c r="S15" i="29"/>
  <c r="R15" i="29"/>
  <c r="Q15" i="29"/>
  <c r="P15" i="29"/>
  <c r="E15" i="29"/>
  <c r="T15" i="29" s="1"/>
  <c r="U14" i="29"/>
  <c r="S14" i="29"/>
  <c r="R14" i="29"/>
  <c r="Q14" i="29"/>
  <c r="P14" i="29"/>
  <c r="E14" i="29"/>
  <c r="T14" i="29" s="1"/>
  <c r="S13" i="29"/>
  <c r="R13" i="29"/>
  <c r="Q13" i="29"/>
  <c r="P13" i="29"/>
  <c r="E13" i="29"/>
  <c r="U13" i="29" s="1"/>
  <c r="T12" i="29"/>
  <c r="S12" i="29"/>
  <c r="R12" i="29"/>
  <c r="Q12" i="29"/>
  <c r="P12" i="29"/>
  <c r="E12" i="29"/>
  <c r="U12" i="29" s="1"/>
  <c r="U11" i="29"/>
  <c r="T11" i="29"/>
  <c r="S11" i="29"/>
  <c r="R11" i="29"/>
  <c r="Q11" i="29"/>
  <c r="P11" i="29"/>
  <c r="E11" i="29"/>
  <c r="S10" i="29"/>
  <c r="R10" i="29"/>
  <c r="Q10" i="29"/>
  <c r="P10" i="29"/>
  <c r="E10" i="29"/>
  <c r="U10" i="29" s="1"/>
  <c r="S9" i="29"/>
  <c r="R9" i="29"/>
  <c r="Q9" i="29"/>
  <c r="P9" i="29"/>
  <c r="E9" i="29"/>
  <c r="S96" i="28"/>
  <c r="R96" i="28"/>
  <c r="Q96" i="28"/>
  <c r="P96" i="28"/>
  <c r="E96" i="28"/>
  <c r="U96" i="28" s="1"/>
  <c r="U95" i="28"/>
  <c r="S95" i="28"/>
  <c r="R95" i="28"/>
  <c r="Q95" i="28"/>
  <c r="P95" i="28"/>
  <c r="E95" i="28"/>
  <c r="T95" i="28" s="1"/>
  <c r="S94" i="28"/>
  <c r="R94" i="28"/>
  <c r="Q94" i="28"/>
  <c r="P94" i="28"/>
  <c r="E94" i="28"/>
  <c r="U93" i="28"/>
  <c r="T93" i="28"/>
  <c r="S93" i="28"/>
  <c r="R93" i="28"/>
  <c r="Q93" i="28"/>
  <c r="P93" i="28"/>
  <c r="E93" i="28"/>
  <c r="S92" i="28"/>
  <c r="R92" i="28"/>
  <c r="Q92" i="28"/>
  <c r="P92" i="28"/>
  <c r="E92" i="28"/>
  <c r="S91" i="28"/>
  <c r="R91" i="28"/>
  <c r="Q91" i="28"/>
  <c r="P91" i="28"/>
  <c r="E91" i="28"/>
  <c r="S90" i="28"/>
  <c r="R90" i="28"/>
  <c r="Q90" i="28"/>
  <c r="P90" i="28"/>
  <c r="E90" i="28"/>
  <c r="U90" i="28" s="1"/>
  <c r="S89" i="28"/>
  <c r="R89" i="28"/>
  <c r="Q89" i="28"/>
  <c r="P89" i="28"/>
  <c r="E89" i="28"/>
  <c r="S88" i="28"/>
  <c r="R88" i="28"/>
  <c r="Q88" i="28"/>
  <c r="P88" i="28"/>
  <c r="E88" i="28"/>
  <c r="O75" i="28"/>
  <c r="N75" i="28"/>
  <c r="M75" i="28"/>
  <c r="L75" i="28"/>
  <c r="K75" i="28"/>
  <c r="J75" i="28"/>
  <c r="I75" i="28"/>
  <c r="H75" i="28"/>
  <c r="G75" i="28"/>
  <c r="F75" i="28"/>
  <c r="C75" i="28"/>
  <c r="B75" i="28"/>
  <c r="O74" i="28"/>
  <c r="N74" i="28"/>
  <c r="M74" i="28"/>
  <c r="L74" i="28"/>
  <c r="K74" i="28"/>
  <c r="S74" i="28" s="1"/>
  <c r="J74" i="28"/>
  <c r="I74" i="28"/>
  <c r="H74" i="28"/>
  <c r="G74" i="28"/>
  <c r="F74" i="28"/>
  <c r="C74" i="28"/>
  <c r="E74" i="28" s="1"/>
  <c r="B74" i="28"/>
  <c r="O73" i="28"/>
  <c r="N73" i="28"/>
  <c r="M73" i="28"/>
  <c r="L73" i="28"/>
  <c r="K73" i="28"/>
  <c r="J73" i="28"/>
  <c r="I73" i="28"/>
  <c r="H73" i="28"/>
  <c r="G73" i="28"/>
  <c r="F73" i="28"/>
  <c r="C73" i="28"/>
  <c r="B73" i="28"/>
  <c r="E73" i="28" s="1"/>
  <c r="S72" i="28"/>
  <c r="R72" i="28"/>
  <c r="Q72" i="28"/>
  <c r="P72" i="28"/>
  <c r="E72" i="28"/>
  <c r="U72" i="28" s="1"/>
  <c r="S71" i="28"/>
  <c r="R71" i="28"/>
  <c r="Q71" i="28"/>
  <c r="P71" i="28"/>
  <c r="E71" i="28"/>
  <c r="O69" i="28"/>
  <c r="N69" i="28"/>
  <c r="M69" i="28"/>
  <c r="L69" i="28"/>
  <c r="K69" i="28"/>
  <c r="J69" i="28"/>
  <c r="I69" i="28"/>
  <c r="H69" i="28"/>
  <c r="G69" i="28"/>
  <c r="F69" i="28"/>
  <c r="C69" i="28"/>
  <c r="B69" i="28"/>
  <c r="O68" i="28"/>
  <c r="N68" i="28"/>
  <c r="M68" i="28"/>
  <c r="L68" i="28"/>
  <c r="K68" i="28"/>
  <c r="J68" i="28"/>
  <c r="I68" i="28"/>
  <c r="H68" i="28"/>
  <c r="R68" i="28" s="1"/>
  <c r="G68" i="28"/>
  <c r="F68" i="28"/>
  <c r="E68" i="28"/>
  <c r="C68" i="28"/>
  <c r="B68" i="28"/>
  <c r="S67" i="28"/>
  <c r="R67" i="28"/>
  <c r="Q67" i="28"/>
  <c r="P67" i="28"/>
  <c r="E67" i="28"/>
  <c r="U67" i="28" s="1"/>
  <c r="S66" i="28"/>
  <c r="R66" i="28"/>
  <c r="Q66" i="28"/>
  <c r="P66" i="28"/>
  <c r="E66" i="28"/>
  <c r="S65" i="28"/>
  <c r="R65" i="28"/>
  <c r="Q65" i="28"/>
  <c r="P65" i="28"/>
  <c r="E65" i="28"/>
  <c r="S64" i="28"/>
  <c r="R64" i="28"/>
  <c r="Q64" i="28"/>
  <c r="P64" i="28"/>
  <c r="E64" i="28"/>
  <c r="T64" i="28" s="1"/>
  <c r="S63" i="28"/>
  <c r="R63" i="28"/>
  <c r="Q63" i="28"/>
  <c r="P63" i="28"/>
  <c r="E63" i="28"/>
  <c r="T63" i="28" s="1"/>
  <c r="O61" i="28"/>
  <c r="N61" i="28"/>
  <c r="M61" i="28"/>
  <c r="L61" i="28"/>
  <c r="K61" i="28"/>
  <c r="J61" i="28"/>
  <c r="I61" i="28"/>
  <c r="S61" i="28" s="1"/>
  <c r="H61" i="28"/>
  <c r="C61" i="28"/>
  <c r="B61" i="28"/>
  <c r="S60" i="28"/>
  <c r="R60" i="28"/>
  <c r="Q60" i="28"/>
  <c r="P60" i="28"/>
  <c r="E60" i="28"/>
  <c r="S59" i="28"/>
  <c r="R59" i="28"/>
  <c r="Q59" i="28"/>
  <c r="P59" i="28"/>
  <c r="E59" i="28"/>
  <c r="U59" i="28" s="1"/>
  <c r="S58" i="28"/>
  <c r="R58" i="28"/>
  <c r="Q58" i="28"/>
  <c r="P58" i="28"/>
  <c r="E58" i="28"/>
  <c r="U58" i="28" s="1"/>
  <c r="S57" i="28"/>
  <c r="R57" i="28"/>
  <c r="Q57" i="28"/>
  <c r="P57" i="28"/>
  <c r="E57" i="28"/>
  <c r="O55" i="28"/>
  <c r="N55" i="28"/>
  <c r="M55" i="28"/>
  <c r="L55" i="28"/>
  <c r="K55" i="28"/>
  <c r="J55" i="28"/>
  <c r="I55" i="28"/>
  <c r="S55" i="28" s="1"/>
  <c r="H55" i="28"/>
  <c r="G55" i="28"/>
  <c r="F55" i="28"/>
  <c r="C55" i="28"/>
  <c r="B55" i="28"/>
  <c r="S54" i="28"/>
  <c r="R54" i="28"/>
  <c r="Q54" i="28"/>
  <c r="P54" i="28"/>
  <c r="E54" i="28"/>
  <c r="S53" i="28"/>
  <c r="R53" i="28"/>
  <c r="Q53" i="28"/>
  <c r="P53" i="28"/>
  <c r="E53" i="28"/>
  <c r="S52" i="28"/>
  <c r="R52" i="28"/>
  <c r="Q52" i="28"/>
  <c r="P52" i="28"/>
  <c r="E52" i="28"/>
  <c r="T52" i="28" s="1"/>
  <c r="U51" i="28"/>
  <c r="S51" i="28"/>
  <c r="R51" i="28"/>
  <c r="Q51" i="28"/>
  <c r="P51" i="28"/>
  <c r="E51" i="28"/>
  <c r="T51" i="28" s="1"/>
  <c r="S50" i="28"/>
  <c r="R50" i="28"/>
  <c r="Q50" i="28"/>
  <c r="P50" i="28"/>
  <c r="E50" i="28"/>
  <c r="S49" i="28"/>
  <c r="R49" i="28"/>
  <c r="Q49" i="28"/>
  <c r="P49" i="28"/>
  <c r="E49" i="28"/>
  <c r="U49" i="28" s="1"/>
  <c r="T48" i="28"/>
  <c r="S48" i="28"/>
  <c r="R48" i="28"/>
  <c r="Q48" i="28"/>
  <c r="P48" i="28"/>
  <c r="E48" i="28"/>
  <c r="U48" i="28" s="1"/>
  <c r="S47" i="28"/>
  <c r="R47" i="28"/>
  <c r="Q47" i="28"/>
  <c r="P47" i="28"/>
  <c r="E47" i="28"/>
  <c r="U47" i="28" s="1"/>
  <c r="S46" i="28"/>
  <c r="R46" i="28"/>
  <c r="Q46" i="28"/>
  <c r="P46" i="28"/>
  <c r="E46" i="28"/>
  <c r="S45" i="28"/>
  <c r="R45" i="28"/>
  <c r="Q45" i="28"/>
  <c r="P45" i="28"/>
  <c r="E45" i="28"/>
  <c r="S44" i="28"/>
  <c r="R44" i="28"/>
  <c r="Q44" i="28"/>
  <c r="P44" i="28"/>
  <c r="E44" i="28"/>
  <c r="T44" i="28" s="1"/>
  <c r="O42" i="28"/>
  <c r="N42" i="28"/>
  <c r="M42" i="28"/>
  <c r="L42" i="28"/>
  <c r="K42" i="28"/>
  <c r="J42" i="28"/>
  <c r="I42" i="28"/>
  <c r="S42" i="28" s="1"/>
  <c r="H42" i="28"/>
  <c r="R42" i="28" s="1"/>
  <c r="G42" i="28"/>
  <c r="F42" i="28"/>
  <c r="C42" i="28"/>
  <c r="B42" i="28"/>
  <c r="E42" i="28" s="1"/>
  <c r="S41" i="28"/>
  <c r="R41" i="28"/>
  <c r="Q41" i="28"/>
  <c r="P41" i="28"/>
  <c r="E41" i="28"/>
  <c r="S40" i="28"/>
  <c r="R40" i="28"/>
  <c r="Q40" i="28"/>
  <c r="P40" i="28"/>
  <c r="E40" i="28"/>
  <c r="U40" i="28" s="1"/>
  <c r="S39" i="28"/>
  <c r="R39" i="28"/>
  <c r="Q39" i="28"/>
  <c r="P39" i="28"/>
  <c r="E39" i="28"/>
  <c r="U39" i="28" s="1"/>
  <c r="U38" i="28"/>
  <c r="T38" i="28"/>
  <c r="S38" i="28"/>
  <c r="R38" i="28"/>
  <c r="Q38" i="28"/>
  <c r="P38" i="28"/>
  <c r="E38" i="28"/>
  <c r="U37" i="28"/>
  <c r="T37" i="28"/>
  <c r="S37" i="28"/>
  <c r="R37" i="28"/>
  <c r="Q37" i="28"/>
  <c r="P37" i="28"/>
  <c r="E37" i="28"/>
  <c r="O35" i="28"/>
  <c r="N35" i="28"/>
  <c r="M35" i="28"/>
  <c r="L35" i="28"/>
  <c r="K35" i="28"/>
  <c r="J35" i="28"/>
  <c r="I35" i="28"/>
  <c r="H35" i="28"/>
  <c r="R35" i="28" s="1"/>
  <c r="G35" i="28"/>
  <c r="F35" i="28"/>
  <c r="C35" i="28"/>
  <c r="B35" i="28"/>
  <c r="E35" i="28" s="1"/>
  <c r="S34" i="28"/>
  <c r="R34" i="28"/>
  <c r="Q34" i="28"/>
  <c r="U34" i="28" s="1"/>
  <c r="P34" i="28"/>
  <c r="E34" i="28"/>
  <c r="T34" i="28" s="1"/>
  <c r="O32" i="28"/>
  <c r="N32" i="28"/>
  <c r="M32" i="28"/>
  <c r="L32" i="28"/>
  <c r="K32" i="28"/>
  <c r="J32" i="28"/>
  <c r="I32" i="28"/>
  <c r="S32" i="28" s="1"/>
  <c r="H32" i="28"/>
  <c r="R32" i="28" s="1"/>
  <c r="G32" i="28"/>
  <c r="F32" i="28"/>
  <c r="C32" i="28"/>
  <c r="B32" i="28"/>
  <c r="E32" i="28" s="1"/>
  <c r="S31" i="28"/>
  <c r="R31" i="28"/>
  <c r="Q31" i="28"/>
  <c r="P31" i="28"/>
  <c r="E31" i="28"/>
  <c r="S30" i="28"/>
  <c r="R30" i="28"/>
  <c r="Q30" i="28"/>
  <c r="P30" i="28"/>
  <c r="E30" i="28"/>
  <c r="S29" i="28"/>
  <c r="R29" i="28"/>
  <c r="Q29" i="28"/>
  <c r="P29" i="28"/>
  <c r="E29" i="28"/>
  <c r="S28" i="28"/>
  <c r="R28" i="28"/>
  <c r="Q28" i="28"/>
  <c r="P28" i="28"/>
  <c r="E28" i="28"/>
  <c r="T28" i="28" s="1"/>
  <c r="O26" i="28"/>
  <c r="N26" i="28"/>
  <c r="M26" i="28"/>
  <c r="L26" i="28"/>
  <c r="K26" i="28"/>
  <c r="J26" i="28"/>
  <c r="I26" i="28"/>
  <c r="S26" i="28" s="1"/>
  <c r="H26" i="28"/>
  <c r="G26" i="28"/>
  <c r="F26" i="28"/>
  <c r="C26" i="28"/>
  <c r="B26" i="28"/>
  <c r="S25" i="28"/>
  <c r="R25" i="28"/>
  <c r="Q25" i="28"/>
  <c r="P25" i="28"/>
  <c r="E25" i="28"/>
  <c r="T25" i="28" s="1"/>
  <c r="S24" i="28"/>
  <c r="R24" i="28"/>
  <c r="Q24" i="28"/>
  <c r="P24" i="28"/>
  <c r="E24" i="28"/>
  <c r="U24" i="28" s="1"/>
  <c r="S23" i="28"/>
  <c r="R23" i="28"/>
  <c r="Q23" i="28"/>
  <c r="P23" i="28"/>
  <c r="E23" i="28"/>
  <c r="U23" i="28" s="1"/>
  <c r="U22" i="28"/>
  <c r="S22" i="28"/>
  <c r="R22" i="28"/>
  <c r="Q22" i="28"/>
  <c r="P22" i="28"/>
  <c r="E22" i="28"/>
  <c r="T22" i="28" s="1"/>
  <c r="S21" i="28"/>
  <c r="R21" i="28"/>
  <c r="Q21" i="28"/>
  <c r="P21" i="28"/>
  <c r="E21" i="28"/>
  <c r="U20" i="28"/>
  <c r="T20" i="28"/>
  <c r="S20" i="28"/>
  <c r="R20" i="28"/>
  <c r="Q20" i="28"/>
  <c r="P20" i="28"/>
  <c r="E20" i="28"/>
  <c r="S19" i="28"/>
  <c r="R19" i="28"/>
  <c r="Q19" i="28"/>
  <c r="P19" i="28"/>
  <c r="E19" i="28"/>
  <c r="O17" i="28"/>
  <c r="N17" i="28"/>
  <c r="M17" i="28"/>
  <c r="L17" i="28"/>
  <c r="K17" i="28"/>
  <c r="J17" i="28"/>
  <c r="I17" i="28"/>
  <c r="H17" i="28"/>
  <c r="R17" i="28" s="1"/>
  <c r="G17" i="28"/>
  <c r="F17" i="28"/>
  <c r="C17" i="28"/>
  <c r="B17" i="28"/>
  <c r="S16" i="28"/>
  <c r="R16" i="28"/>
  <c r="Q16" i="28"/>
  <c r="P16" i="28"/>
  <c r="E16" i="28"/>
  <c r="S15" i="28"/>
  <c r="R15" i="28"/>
  <c r="Q15" i="28"/>
  <c r="P15" i="28"/>
  <c r="E15" i="28"/>
  <c r="S14" i="28"/>
  <c r="R14" i="28"/>
  <c r="Q14" i="28"/>
  <c r="P14" i="28"/>
  <c r="E14" i="28"/>
  <c r="T14" i="28" s="1"/>
  <c r="S13" i="28"/>
  <c r="R13" i="28"/>
  <c r="Q13" i="28"/>
  <c r="P13" i="28"/>
  <c r="E13" i="28"/>
  <c r="T13" i="28" s="1"/>
  <c r="U12" i="28"/>
  <c r="T12" i="28"/>
  <c r="S12" i="28"/>
  <c r="R12" i="28"/>
  <c r="Q12" i="28"/>
  <c r="P12" i="28"/>
  <c r="E12" i="28"/>
  <c r="U11" i="28"/>
  <c r="S11" i="28"/>
  <c r="R11" i="28"/>
  <c r="Q11" i="28"/>
  <c r="P11" i="28"/>
  <c r="E11" i="28"/>
  <c r="T11" i="28" s="1"/>
  <c r="U10" i="28"/>
  <c r="S10" i="28"/>
  <c r="R10" i="28"/>
  <c r="Q10" i="28"/>
  <c r="P10" i="28"/>
  <c r="E10" i="28"/>
  <c r="U9" i="28"/>
  <c r="T9" i="28"/>
  <c r="S9" i="28"/>
  <c r="R9" i="28"/>
  <c r="Q9" i="28"/>
  <c r="P9" i="28"/>
  <c r="E9" i="28"/>
  <c r="S96" i="27"/>
  <c r="R96" i="27"/>
  <c r="Q96" i="27"/>
  <c r="P96" i="27"/>
  <c r="E96" i="27"/>
  <c r="S95" i="27"/>
  <c r="R95" i="27"/>
  <c r="Q95" i="27"/>
  <c r="P95" i="27"/>
  <c r="E95" i="27"/>
  <c r="U94" i="27"/>
  <c r="S94" i="27"/>
  <c r="R94" i="27"/>
  <c r="Q94" i="27"/>
  <c r="P94" i="27"/>
  <c r="E94" i="27"/>
  <c r="T94" i="27" s="1"/>
  <c r="U93" i="27"/>
  <c r="T93" i="27"/>
  <c r="S93" i="27"/>
  <c r="R93" i="27"/>
  <c r="Q93" i="27"/>
  <c r="P93" i="27"/>
  <c r="E93" i="27"/>
  <c r="S92" i="27"/>
  <c r="R92" i="27"/>
  <c r="Q92" i="27"/>
  <c r="P92" i="27"/>
  <c r="E92" i="27"/>
  <c r="U92" i="27" s="1"/>
  <c r="S91" i="27"/>
  <c r="R91" i="27"/>
  <c r="Q91" i="27"/>
  <c r="P91" i="27"/>
  <c r="E91" i="27"/>
  <c r="U91" i="27" s="1"/>
  <c r="S90" i="27"/>
  <c r="R90" i="27"/>
  <c r="Q90" i="27"/>
  <c r="P90" i="27"/>
  <c r="E90" i="27"/>
  <c r="U90" i="27" s="1"/>
  <c r="S89" i="27"/>
  <c r="R89" i="27"/>
  <c r="Q89" i="27"/>
  <c r="P89" i="27"/>
  <c r="E89" i="27"/>
  <c r="S88" i="27"/>
  <c r="R88" i="27"/>
  <c r="Q88" i="27"/>
  <c r="P88" i="27"/>
  <c r="E88" i="27"/>
  <c r="O75" i="27"/>
  <c r="N75" i="27"/>
  <c r="M75" i="27"/>
  <c r="L75" i="27"/>
  <c r="K75" i="27"/>
  <c r="J75" i="27"/>
  <c r="I75" i="27"/>
  <c r="H75" i="27"/>
  <c r="G75" i="27"/>
  <c r="F75" i="27"/>
  <c r="C75" i="27"/>
  <c r="B75" i="27"/>
  <c r="O74" i="27"/>
  <c r="N74" i="27"/>
  <c r="M74" i="27"/>
  <c r="L74" i="27"/>
  <c r="K74" i="27"/>
  <c r="J74" i="27"/>
  <c r="I74" i="27"/>
  <c r="S74" i="27" s="1"/>
  <c r="H74" i="27"/>
  <c r="R74" i="27" s="1"/>
  <c r="G74" i="27"/>
  <c r="F74" i="27"/>
  <c r="C74" i="27"/>
  <c r="B74" i="27"/>
  <c r="E74" i="27" s="1"/>
  <c r="R73" i="27"/>
  <c r="O73" i="27"/>
  <c r="N73" i="27"/>
  <c r="M73" i="27"/>
  <c r="L73" i="27"/>
  <c r="K73" i="27"/>
  <c r="J73" i="27"/>
  <c r="I73" i="27"/>
  <c r="S73" i="27" s="1"/>
  <c r="H73" i="27"/>
  <c r="G73" i="27"/>
  <c r="F73" i="27"/>
  <c r="C73" i="27"/>
  <c r="B73" i="27"/>
  <c r="E73" i="27" s="1"/>
  <c r="U72" i="27"/>
  <c r="S72" i="27"/>
  <c r="R72" i="27"/>
  <c r="Q72" i="27"/>
  <c r="P72" i="27"/>
  <c r="E72" i="27"/>
  <c r="T72" i="27" s="1"/>
  <c r="U71" i="27"/>
  <c r="S71" i="27"/>
  <c r="R71" i="27"/>
  <c r="Q71" i="27"/>
  <c r="P71" i="27"/>
  <c r="E71" i="27"/>
  <c r="T71" i="27" s="1"/>
  <c r="O69" i="27"/>
  <c r="N69" i="27"/>
  <c r="M69" i="27"/>
  <c r="L69" i="27"/>
  <c r="K69" i="27"/>
  <c r="J69" i="27"/>
  <c r="I69" i="27"/>
  <c r="H69" i="27"/>
  <c r="G69" i="27"/>
  <c r="F69" i="27"/>
  <c r="C69" i="27"/>
  <c r="B69" i="27"/>
  <c r="O68" i="27"/>
  <c r="N68" i="27"/>
  <c r="M68" i="27"/>
  <c r="L68" i="27"/>
  <c r="K68" i="27"/>
  <c r="J68" i="27"/>
  <c r="I68" i="27"/>
  <c r="S68" i="27" s="1"/>
  <c r="H68" i="27"/>
  <c r="R68" i="27" s="1"/>
  <c r="G68" i="27"/>
  <c r="F68" i="27"/>
  <c r="C68" i="27"/>
  <c r="B68" i="27"/>
  <c r="S67" i="27"/>
  <c r="R67" i="27"/>
  <c r="Q67" i="27"/>
  <c r="P67" i="27"/>
  <c r="E67" i="27"/>
  <c r="S66" i="27"/>
  <c r="R66" i="27"/>
  <c r="Q66" i="27"/>
  <c r="P66" i="27"/>
  <c r="E66" i="27"/>
  <c r="S65" i="27"/>
  <c r="R65" i="27"/>
  <c r="Q65" i="27"/>
  <c r="P65" i="27"/>
  <c r="E65" i="27"/>
  <c r="U65" i="27" s="1"/>
  <c r="S64" i="27"/>
  <c r="R64" i="27"/>
  <c r="Q64" i="27"/>
  <c r="P64" i="27"/>
  <c r="E64" i="27"/>
  <c r="T64" i="27" s="1"/>
  <c r="T63" i="27"/>
  <c r="S63" i="27"/>
  <c r="R63" i="27"/>
  <c r="Q63" i="27"/>
  <c r="P63" i="27"/>
  <c r="E63" i="27"/>
  <c r="U63" i="27" s="1"/>
  <c r="O61" i="27"/>
  <c r="N61" i="27"/>
  <c r="M61" i="27"/>
  <c r="L61" i="27"/>
  <c r="K61" i="27"/>
  <c r="J61" i="27"/>
  <c r="I61" i="27"/>
  <c r="H61" i="27"/>
  <c r="R61" i="27" s="1"/>
  <c r="C61" i="27"/>
  <c r="B61" i="27"/>
  <c r="U60" i="27"/>
  <c r="T60" i="27"/>
  <c r="S60" i="27"/>
  <c r="R60" i="27"/>
  <c r="Q60" i="27"/>
  <c r="P60" i="27"/>
  <c r="E60" i="27"/>
  <c r="U59" i="27"/>
  <c r="T59" i="27"/>
  <c r="S59" i="27"/>
  <c r="R59" i="27"/>
  <c r="Q59" i="27"/>
  <c r="P59" i="27"/>
  <c r="E59" i="27"/>
  <c r="S58" i="27"/>
  <c r="R58" i="27"/>
  <c r="Q58" i="27"/>
  <c r="P58" i="27"/>
  <c r="E58" i="27"/>
  <c r="U58" i="27" s="1"/>
  <c r="S57" i="27"/>
  <c r="R57" i="27"/>
  <c r="Q57" i="27"/>
  <c r="P57" i="27"/>
  <c r="E57" i="27"/>
  <c r="U57" i="27" s="1"/>
  <c r="O55" i="27"/>
  <c r="N55" i="27"/>
  <c r="M55" i="27"/>
  <c r="L55" i="27"/>
  <c r="K55" i="27"/>
  <c r="J55" i="27"/>
  <c r="I55" i="27"/>
  <c r="S55" i="27" s="1"/>
  <c r="H55" i="27"/>
  <c r="R55" i="27" s="1"/>
  <c r="G55" i="27"/>
  <c r="F55" i="27"/>
  <c r="C55" i="27"/>
  <c r="B55" i="27"/>
  <c r="S54" i="27"/>
  <c r="R54" i="27"/>
  <c r="Q54" i="27"/>
  <c r="P54" i="27"/>
  <c r="E54" i="27"/>
  <c r="U54" i="27" s="1"/>
  <c r="S53" i="27"/>
  <c r="R53" i="27"/>
  <c r="Q53" i="27"/>
  <c r="P53" i="27"/>
  <c r="E53" i="27"/>
  <c r="T53" i="27" s="1"/>
  <c r="S52" i="27"/>
  <c r="R52" i="27"/>
  <c r="Q52" i="27"/>
  <c r="P52" i="27"/>
  <c r="E52" i="27"/>
  <c r="T52" i="27" s="1"/>
  <c r="S51" i="27"/>
  <c r="R51" i="27"/>
  <c r="Q51" i="27"/>
  <c r="P51" i="27"/>
  <c r="E51" i="27"/>
  <c r="U51" i="27" s="1"/>
  <c r="S50" i="27"/>
  <c r="R50" i="27"/>
  <c r="Q50" i="27"/>
  <c r="P50" i="27"/>
  <c r="E50" i="27"/>
  <c r="U49" i="27"/>
  <c r="T49" i="27"/>
  <c r="S49" i="27"/>
  <c r="R49" i="27"/>
  <c r="Q49" i="27"/>
  <c r="P49" i="27"/>
  <c r="E49" i="27"/>
  <c r="S48" i="27"/>
  <c r="R48" i="27"/>
  <c r="Q48" i="27"/>
  <c r="P48" i="27"/>
  <c r="E48" i="27"/>
  <c r="S47" i="27"/>
  <c r="R47" i="27"/>
  <c r="Q47" i="27"/>
  <c r="P47" i="27"/>
  <c r="E47" i="27"/>
  <c r="U47" i="27" s="1"/>
  <c r="S46" i="27"/>
  <c r="R46" i="27"/>
  <c r="Q46" i="27"/>
  <c r="P46" i="27"/>
  <c r="E46" i="27"/>
  <c r="U46" i="27" s="1"/>
  <c r="S45" i="27"/>
  <c r="R45" i="27"/>
  <c r="Q45" i="27"/>
  <c r="P45" i="27"/>
  <c r="E45" i="27"/>
  <c r="U45" i="27" s="1"/>
  <c r="S44" i="27"/>
  <c r="R44" i="27"/>
  <c r="Q44" i="27"/>
  <c r="P44" i="27"/>
  <c r="E44" i="27"/>
  <c r="O42" i="27"/>
  <c r="N42" i="27"/>
  <c r="M42" i="27"/>
  <c r="L42" i="27"/>
  <c r="K42" i="27"/>
  <c r="J42" i="27"/>
  <c r="I42" i="27"/>
  <c r="H42" i="27"/>
  <c r="G42" i="27"/>
  <c r="F42" i="27"/>
  <c r="C42" i="27"/>
  <c r="B42" i="27"/>
  <c r="U41" i="27"/>
  <c r="S41" i="27"/>
  <c r="R41" i="27"/>
  <c r="Q41" i="27"/>
  <c r="P41" i="27"/>
  <c r="E41" i="27"/>
  <c r="T41" i="27" s="1"/>
  <c r="S40" i="27"/>
  <c r="R40" i="27"/>
  <c r="Q40" i="27"/>
  <c r="P40" i="27"/>
  <c r="E40" i="27"/>
  <c r="U40" i="27" s="1"/>
  <c r="T39" i="27"/>
  <c r="S39" i="27"/>
  <c r="R39" i="27"/>
  <c r="Q39" i="27"/>
  <c r="P39" i="27"/>
  <c r="E39" i="27"/>
  <c r="U39" i="27" s="1"/>
  <c r="U38" i="27"/>
  <c r="S38" i="27"/>
  <c r="R38" i="27"/>
  <c r="Q38" i="27"/>
  <c r="P38" i="27"/>
  <c r="E38" i="27"/>
  <c r="T38" i="27" s="1"/>
  <c r="S37" i="27"/>
  <c r="R37" i="27"/>
  <c r="Q37" i="27"/>
  <c r="P37" i="27"/>
  <c r="E37" i="27"/>
  <c r="O35" i="27"/>
  <c r="N35" i="27"/>
  <c r="M35" i="27"/>
  <c r="L35" i="27"/>
  <c r="K35" i="27"/>
  <c r="J35" i="27"/>
  <c r="R35" i="27" s="1"/>
  <c r="I35" i="27"/>
  <c r="S35" i="27" s="1"/>
  <c r="H35" i="27"/>
  <c r="G35" i="27"/>
  <c r="F35" i="27"/>
  <c r="C35" i="27"/>
  <c r="E35" i="27" s="1"/>
  <c r="B35" i="27"/>
  <c r="T34" i="27"/>
  <c r="S34" i="27"/>
  <c r="R34" i="27"/>
  <c r="Q34" i="27"/>
  <c r="P34" i="27"/>
  <c r="E34" i="27"/>
  <c r="O32" i="27"/>
  <c r="N32" i="27"/>
  <c r="M32" i="27"/>
  <c r="L32" i="27"/>
  <c r="K32" i="27"/>
  <c r="J32" i="27"/>
  <c r="I32" i="27"/>
  <c r="S32" i="27" s="1"/>
  <c r="H32" i="27"/>
  <c r="G32" i="27"/>
  <c r="F32" i="27"/>
  <c r="C32" i="27"/>
  <c r="E32" i="27" s="1"/>
  <c r="B32" i="27"/>
  <c r="T31" i="27"/>
  <c r="S31" i="27"/>
  <c r="R31" i="27"/>
  <c r="Q31" i="27"/>
  <c r="U31" i="27" s="1"/>
  <c r="P31" i="27"/>
  <c r="E31" i="27"/>
  <c r="S30" i="27"/>
  <c r="R30" i="27"/>
  <c r="Q30" i="27"/>
  <c r="P30" i="27"/>
  <c r="E30" i="27"/>
  <c r="U30" i="27" s="1"/>
  <c r="S29" i="27"/>
  <c r="R29" i="27"/>
  <c r="Q29" i="27"/>
  <c r="P29" i="27"/>
  <c r="E29" i="27"/>
  <c r="U29" i="27" s="1"/>
  <c r="S28" i="27"/>
  <c r="R28" i="27"/>
  <c r="Q28" i="27"/>
  <c r="P28" i="27"/>
  <c r="E28" i="27"/>
  <c r="T28" i="27" s="1"/>
  <c r="O26" i="27"/>
  <c r="N26" i="27"/>
  <c r="M26" i="27"/>
  <c r="L26" i="27"/>
  <c r="K26" i="27"/>
  <c r="J26" i="27"/>
  <c r="I26" i="27"/>
  <c r="H26" i="27"/>
  <c r="G26" i="27"/>
  <c r="F26" i="27"/>
  <c r="C26" i="27"/>
  <c r="B26" i="27"/>
  <c r="S25" i="27"/>
  <c r="R25" i="27"/>
  <c r="Q25" i="27"/>
  <c r="P25" i="27"/>
  <c r="E25" i="27"/>
  <c r="T25" i="27" s="1"/>
  <c r="T24" i="27"/>
  <c r="S24" i="27"/>
  <c r="R24" i="27"/>
  <c r="Q24" i="27"/>
  <c r="P24" i="27"/>
  <c r="E24" i="27"/>
  <c r="U24" i="27" s="1"/>
  <c r="S23" i="27"/>
  <c r="R23" i="27"/>
  <c r="Q23" i="27"/>
  <c r="P23" i="27"/>
  <c r="E23" i="27"/>
  <c r="U23" i="27" s="1"/>
  <c r="S22" i="27"/>
  <c r="R22" i="27"/>
  <c r="Q22" i="27"/>
  <c r="P22" i="27"/>
  <c r="E22" i="27"/>
  <c r="U21" i="27"/>
  <c r="S21" i="27"/>
  <c r="R21" i="27"/>
  <c r="Q21" i="27"/>
  <c r="P21" i="27"/>
  <c r="E21" i="27"/>
  <c r="T21" i="27" s="1"/>
  <c r="U20" i="27"/>
  <c r="T20" i="27"/>
  <c r="S20" i="27"/>
  <c r="R20" i="27"/>
  <c r="Q20" i="27"/>
  <c r="P20" i="27"/>
  <c r="E20" i="27"/>
  <c r="S19" i="27"/>
  <c r="R19" i="27"/>
  <c r="Q19" i="27"/>
  <c r="P19" i="27"/>
  <c r="E19" i="27"/>
  <c r="U19" i="27" s="1"/>
  <c r="O17" i="27"/>
  <c r="N17" i="27"/>
  <c r="M17" i="27"/>
  <c r="L17" i="27"/>
  <c r="K17" i="27"/>
  <c r="J17" i="27"/>
  <c r="I17" i="27"/>
  <c r="H17" i="27"/>
  <c r="G17" i="27"/>
  <c r="F17" i="27"/>
  <c r="C17" i="27"/>
  <c r="B17" i="27"/>
  <c r="S16" i="27"/>
  <c r="R16" i="27"/>
  <c r="Q16" i="27"/>
  <c r="P16" i="27"/>
  <c r="E16" i="27"/>
  <c r="U16" i="27" s="1"/>
  <c r="S15" i="27"/>
  <c r="R15" i="27"/>
  <c r="Q15" i="27"/>
  <c r="P15" i="27"/>
  <c r="E15" i="27"/>
  <c r="U15" i="27" s="1"/>
  <c r="S14" i="27"/>
  <c r="R14" i="27"/>
  <c r="Q14" i="27"/>
  <c r="P14" i="27"/>
  <c r="E14" i="27"/>
  <c r="T14" i="27" s="1"/>
  <c r="U13" i="27"/>
  <c r="S13" i="27"/>
  <c r="R13" i="27"/>
  <c r="Q13" i="27"/>
  <c r="P13" i="27"/>
  <c r="E13" i="27"/>
  <c r="T13" i="27" s="1"/>
  <c r="S12" i="27"/>
  <c r="R12" i="27"/>
  <c r="Q12" i="27"/>
  <c r="P12" i="27"/>
  <c r="E12" i="27"/>
  <c r="U12" i="27" s="1"/>
  <c r="S11" i="27"/>
  <c r="R11" i="27"/>
  <c r="Q11" i="27"/>
  <c r="P11" i="27"/>
  <c r="E11" i="27"/>
  <c r="S10" i="27"/>
  <c r="R10" i="27"/>
  <c r="Q10" i="27"/>
  <c r="P10" i="27"/>
  <c r="E10" i="27"/>
  <c r="U9" i="27"/>
  <c r="S9" i="27"/>
  <c r="R9" i="27"/>
  <c r="Q9" i="27"/>
  <c r="P9" i="27"/>
  <c r="E9" i="27"/>
  <c r="T9" i="27" s="1"/>
  <c r="S96" i="26"/>
  <c r="R96" i="26"/>
  <c r="Q96" i="26"/>
  <c r="P96" i="26"/>
  <c r="E96" i="26"/>
  <c r="U96" i="26" s="1"/>
  <c r="S95" i="26"/>
  <c r="R95" i="26"/>
  <c r="Q95" i="26"/>
  <c r="P95" i="26"/>
  <c r="E95" i="26"/>
  <c r="U95" i="26" s="1"/>
  <c r="S94" i="26"/>
  <c r="R94" i="26"/>
  <c r="Q94" i="26"/>
  <c r="P94" i="26"/>
  <c r="E94" i="26"/>
  <c r="T94" i="26" s="1"/>
  <c r="S93" i="26"/>
  <c r="R93" i="26"/>
  <c r="Q93" i="26"/>
  <c r="P93" i="26"/>
  <c r="E93" i="26"/>
  <c r="S92" i="26"/>
  <c r="R92" i="26"/>
  <c r="Q92" i="26"/>
  <c r="P92" i="26"/>
  <c r="E92" i="26"/>
  <c r="U92" i="26" s="1"/>
  <c r="S91" i="26"/>
  <c r="R91" i="26"/>
  <c r="Q91" i="26"/>
  <c r="P91" i="26"/>
  <c r="E91" i="26"/>
  <c r="U90" i="26"/>
  <c r="S90" i="26"/>
  <c r="R90" i="26"/>
  <c r="Q90" i="26"/>
  <c r="P90" i="26"/>
  <c r="E90" i="26"/>
  <c r="T90" i="26" s="1"/>
  <c r="U89" i="26"/>
  <c r="T89" i="26"/>
  <c r="S89" i="26"/>
  <c r="R89" i="26"/>
  <c r="Q89" i="26"/>
  <c r="P89" i="26"/>
  <c r="E89" i="26"/>
  <c r="S88" i="26"/>
  <c r="R88" i="26"/>
  <c r="Q88" i="26"/>
  <c r="P88" i="26"/>
  <c r="E88" i="26"/>
  <c r="O75" i="26"/>
  <c r="N75" i="26"/>
  <c r="M75" i="26"/>
  <c r="L75" i="26"/>
  <c r="K75" i="26"/>
  <c r="J75" i="26"/>
  <c r="I75" i="26"/>
  <c r="H75" i="26"/>
  <c r="G75" i="26"/>
  <c r="F75" i="26"/>
  <c r="C75" i="26"/>
  <c r="B75" i="26"/>
  <c r="O74" i="26"/>
  <c r="N74" i="26"/>
  <c r="M74" i="26"/>
  <c r="L74" i="26"/>
  <c r="K74" i="26"/>
  <c r="J74" i="26"/>
  <c r="R74" i="26" s="1"/>
  <c r="I74" i="26"/>
  <c r="S74" i="26" s="1"/>
  <c r="H74" i="26"/>
  <c r="G74" i="26"/>
  <c r="F74" i="26"/>
  <c r="C74" i="26"/>
  <c r="B74" i="26"/>
  <c r="E74" i="26" s="1"/>
  <c r="O73" i="26"/>
  <c r="N73" i="26"/>
  <c r="M73" i="26"/>
  <c r="L73" i="26"/>
  <c r="K73" i="26"/>
  <c r="S73" i="26" s="1"/>
  <c r="J73" i="26"/>
  <c r="I73" i="26"/>
  <c r="H73" i="26"/>
  <c r="P73" i="26" s="1"/>
  <c r="G73" i="26"/>
  <c r="F73" i="26"/>
  <c r="C73" i="26"/>
  <c r="B73" i="26"/>
  <c r="U72" i="26"/>
  <c r="S72" i="26"/>
  <c r="R72" i="26"/>
  <c r="Q72" i="26"/>
  <c r="P72" i="26"/>
  <c r="E72" i="26"/>
  <c r="T72" i="26" s="1"/>
  <c r="S71" i="26"/>
  <c r="R71" i="26"/>
  <c r="Q71" i="26"/>
  <c r="P71" i="26"/>
  <c r="E71" i="26"/>
  <c r="O69" i="26"/>
  <c r="N69" i="26"/>
  <c r="M69" i="26"/>
  <c r="L69" i="26"/>
  <c r="K69" i="26"/>
  <c r="J69" i="26"/>
  <c r="I69" i="26"/>
  <c r="H69" i="26"/>
  <c r="G69" i="26"/>
  <c r="F69" i="26"/>
  <c r="C69" i="26"/>
  <c r="B69" i="26"/>
  <c r="O68" i="26"/>
  <c r="N68" i="26"/>
  <c r="M68" i="26"/>
  <c r="L68" i="26"/>
  <c r="K68" i="26"/>
  <c r="J68" i="26"/>
  <c r="I68" i="26"/>
  <c r="H68" i="26"/>
  <c r="G68" i="26"/>
  <c r="F68" i="26"/>
  <c r="C68" i="26"/>
  <c r="B68" i="26"/>
  <c r="S67" i="26"/>
  <c r="R67" i="26"/>
  <c r="Q67" i="26"/>
  <c r="P67" i="26"/>
  <c r="E67" i="26"/>
  <c r="T67" i="26" s="1"/>
  <c r="U66" i="26"/>
  <c r="T66" i="26"/>
  <c r="S66" i="26"/>
  <c r="R66" i="26"/>
  <c r="Q66" i="26"/>
  <c r="P66" i="26"/>
  <c r="E66" i="26"/>
  <c r="S65" i="26"/>
  <c r="R65" i="26"/>
  <c r="Q65" i="26"/>
  <c r="P65" i="26"/>
  <c r="E65" i="26"/>
  <c r="U65" i="26" s="1"/>
  <c r="S64" i="26"/>
  <c r="R64" i="26"/>
  <c r="Q64" i="26"/>
  <c r="P64" i="26"/>
  <c r="E64" i="26"/>
  <c r="U64" i="26" s="1"/>
  <c r="S63" i="26"/>
  <c r="R63" i="26"/>
  <c r="Q63" i="26"/>
  <c r="P63" i="26"/>
  <c r="E63" i="26"/>
  <c r="U63" i="26" s="1"/>
  <c r="O61" i="26"/>
  <c r="N61" i="26"/>
  <c r="M61" i="26"/>
  <c r="L61" i="26"/>
  <c r="K61" i="26"/>
  <c r="J61" i="26"/>
  <c r="I61" i="26"/>
  <c r="H61" i="26"/>
  <c r="C61" i="26"/>
  <c r="B61" i="26"/>
  <c r="S60" i="26"/>
  <c r="R60" i="26"/>
  <c r="Q60" i="26"/>
  <c r="P60" i="26"/>
  <c r="E60" i="26"/>
  <c r="U60" i="26" s="1"/>
  <c r="S59" i="26"/>
  <c r="R59" i="26"/>
  <c r="Q59" i="26"/>
  <c r="P59" i="26"/>
  <c r="E59" i="26"/>
  <c r="U59" i="26" s="1"/>
  <c r="S58" i="26"/>
  <c r="R58" i="26"/>
  <c r="Q58" i="26"/>
  <c r="P58" i="26"/>
  <c r="E58" i="26"/>
  <c r="T58" i="26" s="1"/>
  <c r="S57" i="26"/>
  <c r="R57" i="26"/>
  <c r="Q57" i="26"/>
  <c r="P57" i="26"/>
  <c r="E57" i="26"/>
  <c r="U57" i="26" s="1"/>
  <c r="O55" i="26"/>
  <c r="N55" i="26"/>
  <c r="M55" i="26"/>
  <c r="L55" i="26"/>
  <c r="K55" i="26"/>
  <c r="J55" i="26"/>
  <c r="I55" i="26"/>
  <c r="H55" i="26"/>
  <c r="G55" i="26"/>
  <c r="F55" i="26"/>
  <c r="C55" i="26"/>
  <c r="B55" i="26"/>
  <c r="U54" i="26"/>
  <c r="T54" i="26"/>
  <c r="S54" i="26"/>
  <c r="R54" i="26"/>
  <c r="Q54" i="26"/>
  <c r="P54" i="26"/>
  <c r="E54" i="26"/>
  <c r="S53" i="26"/>
  <c r="R53" i="26"/>
  <c r="Q53" i="26"/>
  <c r="P53" i="26"/>
  <c r="E53" i="26"/>
  <c r="U53" i="26" s="1"/>
  <c r="S52" i="26"/>
  <c r="R52" i="26"/>
  <c r="Q52" i="26"/>
  <c r="P52" i="26"/>
  <c r="E52" i="26"/>
  <c r="U52" i="26" s="1"/>
  <c r="S51" i="26"/>
  <c r="R51" i="26"/>
  <c r="Q51" i="26"/>
  <c r="P51" i="26"/>
  <c r="E51" i="26"/>
  <c r="T51" i="26" s="1"/>
  <c r="S50" i="26"/>
  <c r="R50" i="26"/>
  <c r="Q50" i="26"/>
  <c r="P50" i="26"/>
  <c r="E50" i="26"/>
  <c r="U50" i="26" s="1"/>
  <c r="S49" i="26"/>
  <c r="R49" i="26"/>
  <c r="Q49" i="26"/>
  <c r="P49" i="26"/>
  <c r="E49" i="26"/>
  <c r="U49" i="26" s="1"/>
  <c r="S48" i="26"/>
  <c r="R48" i="26"/>
  <c r="Q48" i="26"/>
  <c r="P48" i="26"/>
  <c r="E48" i="26"/>
  <c r="S47" i="26"/>
  <c r="R47" i="26"/>
  <c r="Q47" i="26"/>
  <c r="P47" i="26"/>
  <c r="E47" i="26"/>
  <c r="T47" i="26" s="1"/>
  <c r="S46" i="26"/>
  <c r="R46" i="26"/>
  <c r="Q46" i="26"/>
  <c r="P46" i="26"/>
  <c r="E46" i="26"/>
  <c r="U46" i="26" s="1"/>
  <c r="S45" i="26"/>
  <c r="R45" i="26"/>
  <c r="Q45" i="26"/>
  <c r="P45" i="26"/>
  <c r="E45" i="26"/>
  <c r="S44" i="26"/>
  <c r="R44" i="26"/>
  <c r="Q44" i="26"/>
  <c r="P44" i="26"/>
  <c r="E44" i="26"/>
  <c r="U44" i="26" s="1"/>
  <c r="O42" i="26"/>
  <c r="N42" i="26"/>
  <c r="M42" i="26"/>
  <c r="L42" i="26"/>
  <c r="K42" i="26"/>
  <c r="J42" i="26"/>
  <c r="I42" i="26"/>
  <c r="S42" i="26" s="1"/>
  <c r="H42" i="26"/>
  <c r="R42" i="26" s="1"/>
  <c r="G42" i="26"/>
  <c r="F42" i="26"/>
  <c r="C42" i="26"/>
  <c r="B42" i="26"/>
  <c r="S41" i="26"/>
  <c r="R41" i="26"/>
  <c r="Q41" i="26"/>
  <c r="P41" i="26"/>
  <c r="E41" i="26"/>
  <c r="U41" i="26" s="1"/>
  <c r="S40" i="26"/>
  <c r="R40" i="26"/>
  <c r="Q40" i="26"/>
  <c r="P40" i="26"/>
  <c r="E40" i="26"/>
  <c r="T40" i="26" s="1"/>
  <c r="S39" i="26"/>
  <c r="R39" i="26"/>
  <c r="Q39" i="26"/>
  <c r="P39" i="26"/>
  <c r="E39" i="26"/>
  <c r="U39" i="26" s="1"/>
  <c r="S38" i="26"/>
  <c r="R38" i="26"/>
  <c r="Q38" i="26"/>
  <c r="P38" i="26"/>
  <c r="E38" i="26"/>
  <c r="U38" i="26" s="1"/>
  <c r="T37" i="26"/>
  <c r="S37" i="26"/>
  <c r="R37" i="26"/>
  <c r="Q37" i="26"/>
  <c r="P37" i="26"/>
  <c r="E37" i="26"/>
  <c r="U37" i="26" s="1"/>
  <c r="O35" i="26"/>
  <c r="N35" i="26"/>
  <c r="M35" i="26"/>
  <c r="L35" i="26"/>
  <c r="K35" i="26"/>
  <c r="J35" i="26"/>
  <c r="I35" i="26"/>
  <c r="Q35" i="26" s="1"/>
  <c r="H35" i="26"/>
  <c r="G35" i="26"/>
  <c r="F35" i="26"/>
  <c r="C35" i="26"/>
  <c r="B35" i="26"/>
  <c r="S34" i="26"/>
  <c r="R34" i="26"/>
  <c r="Q34" i="26"/>
  <c r="P34" i="26"/>
  <c r="E34" i="26"/>
  <c r="O32" i="26"/>
  <c r="N32" i="26"/>
  <c r="M32" i="26"/>
  <c r="L32" i="26"/>
  <c r="K32" i="26"/>
  <c r="J32" i="26"/>
  <c r="I32" i="26"/>
  <c r="H32" i="26"/>
  <c r="R32" i="26" s="1"/>
  <c r="G32" i="26"/>
  <c r="F32" i="26"/>
  <c r="C32" i="26"/>
  <c r="B32" i="26"/>
  <c r="S31" i="26"/>
  <c r="R31" i="26"/>
  <c r="Q31" i="26"/>
  <c r="P31" i="26"/>
  <c r="E31" i="26"/>
  <c r="U31" i="26" s="1"/>
  <c r="U30" i="26"/>
  <c r="S30" i="26"/>
  <c r="R30" i="26"/>
  <c r="Q30" i="26"/>
  <c r="P30" i="26"/>
  <c r="E30" i="26"/>
  <c r="T30" i="26" s="1"/>
  <c r="S29" i="26"/>
  <c r="R29" i="26"/>
  <c r="Q29" i="26"/>
  <c r="P29" i="26"/>
  <c r="E29" i="26"/>
  <c r="T29" i="26" s="1"/>
  <c r="S28" i="26"/>
  <c r="R28" i="26"/>
  <c r="Q28" i="26"/>
  <c r="P28" i="26"/>
  <c r="E28" i="26"/>
  <c r="U28" i="26" s="1"/>
  <c r="O26" i="26"/>
  <c r="N26" i="26"/>
  <c r="M26" i="26"/>
  <c r="L26" i="26"/>
  <c r="K26" i="26"/>
  <c r="J26" i="26"/>
  <c r="I26" i="26"/>
  <c r="S26" i="26" s="1"/>
  <c r="H26" i="26"/>
  <c r="R26" i="26" s="1"/>
  <c r="G26" i="26"/>
  <c r="F26" i="26"/>
  <c r="C26" i="26"/>
  <c r="B26" i="26"/>
  <c r="S25" i="26"/>
  <c r="R25" i="26"/>
  <c r="Q25" i="26"/>
  <c r="P25" i="26"/>
  <c r="E25" i="26"/>
  <c r="U25" i="26" s="1"/>
  <c r="S24" i="26"/>
  <c r="R24" i="26"/>
  <c r="Q24" i="26"/>
  <c r="P24" i="26"/>
  <c r="E24" i="26"/>
  <c r="U24" i="26" s="1"/>
  <c r="S23" i="26"/>
  <c r="R23" i="26"/>
  <c r="Q23" i="26"/>
  <c r="P23" i="26"/>
  <c r="E23" i="26"/>
  <c r="T23" i="26" s="1"/>
  <c r="U22" i="26"/>
  <c r="T22" i="26"/>
  <c r="S22" i="26"/>
  <c r="R22" i="26"/>
  <c r="Q22" i="26"/>
  <c r="P22" i="26"/>
  <c r="E22" i="26"/>
  <c r="S21" i="26"/>
  <c r="R21" i="26"/>
  <c r="Q21" i="26"/>
  <c r="P21" i="26"/>
  <c r="E21" i="26"/>
  <c r="U21" i="26" s="1"/>
  <c r="S20" i="26"/>
  <c r="R20" i="26"/>
  <c r="Q20" i="26"/>
  <c r="P20" i="26"/>
  <c r="E20" i="26"/>
  <c r="S19" i="26"/>
  <c r="R19" i="26"/>
  <c r="Q19" i="26"/>
  <c r="P19" i="26"/>
  <c r="E19" i="26"/>
  <c r="T19" i="26" s="1"/>
  <c r="O17" i="26"/>
  <c r="N17" i="26"/>
  <c r="M17" i="26"/>
  <c r="L17" i="26"/>
  <c r="K17" i="26"/>
  <c r="J17" i="26"/>
  <c r="I17" i="26"/>
  <c r="Q17" i="26" s="1"/>
  <c r="H17" i="26"/>
  <c r="P17" i="26" s="1"/>
  <c r="G17" i="26"/>
  <c r="F17" i="26"/>
  <c r="C17" i="26"/>
  <c r="B17" i="26"/>
  <c r="E17" i="26" s="1"/>
  <c r="U16" i="26"/>
  <c r="S16" i="26"/>
  <c r="R16" i="26"/>
  <c r="Q16" i="26"/>
  <c r="P16" i="26"/>
  <c r="E16" i="26"/>
  <c r="T16" i="26" s="1"/>
  <c r="T15" i="26"/>
  <c r="S15" i="26"/>
  <c r="R15" i="26"/>
  <c r="Q15" i="26"/>
  <c r="U15" i="26" s="1"/>
  <c r="P15" i="26"/>
  <c r="E15" i="26"/>
  <c r="S14" i="26"/>
  <c r="R14" i="26"/>
  <c r="Q14" i="26"/>
  <c r="P14" i="26"/>
  <c r="E14" i="26"/>
  <c r="U14" i="26" s="1"/>
  <c r="S13" i="26"/>
  <c r="R13" i="26"/>
  <c r="Q13" i="26"/>
  <c r="P13" i="26"/>
  <c r="E13" i="26"/>
  <c r="U13" i="26" s="1"/>
  <c r="S12" i="26"/>
  <c r="R12" i="26"/>
  <c r="Q12" i="26"/>
  <c r="P12" i="26"/>
  <c r="E12" i="26"/>
  <c r="T12" i="26" s="1"/>
  <c r="U11" i="26"/>
  <c r="T11" i="26"/>
  <c r="S11" i="26"/>
  <c r="R11" i="26"/>
  <c r="Q11" i="26"/>
  <c r="P11" i="26"/>
  <c r="E11" i="26"/>
  <c r="S10" i="26"/>
  <c r="R10" i="26"/>
  <c r="Q10" i="26"/>
  <c r="P10" i="26"/>
  <c r="E10" i="26"/>
  <c r="U10" i="26" s="1"/>
  <c r="S9" i="26"/>
  <c r="R9" i="26"/>
  <c r="Q9" i="26"/>
  <c r="P9" i="26"/>
  <c r="E9" i="26"/>
  <c r="U96" i="25"/>
  <c r="S96" i="25"/>
  <c r="R96" i="25"/>
  <c r="Q96" i="25"/>
  <c r="P96" i="25"/>
  <c r="E96" i="25"/>
  <c r="T96" i="25" s="1"/>
  <c r="U95" i="25"/>
  <c r="T95" i="25"/>
  <c r="S95" i="25"/>
  <c r="R95" i="25"/>
  <c r="Q95" i="25"/>
  <c r="P95" i="25"/>
  <c r="E95" i="25"/>
  <c r="S94" i="25"/>
  <c r="R94" i="25"/>
  <c r="Q94" i="25"/>
  <c r="P94" i="25"/>
  <c r="E94" i="25"/>
  <c r="U94" i="25" s="1"/>
  <c r="S93" i="25"/>
  <c r="R93" i="25"/>
  <c r="Q93" i="25"/>
  <c r="P93" i="25"/>
  <c r="E93" i="25"/>
  <c r="U93" i="25" s="1"/>
  <c r="S92" i="25"/>
  <c r="R92" i="25"/>
  <c r="Q92" i="25"/>
  <c r="P92" i="25"/>
  <c r="E92" i="25"/>
  <c r="T92" i="25" s="1"/>
  <c r="U91" i="25"/>
  <c r="T91" i="25"/>
  <c r="S91" i="25"/>
  <c r="R91" i="25"/>
  <c r="Q91" i="25"/>
  <c r="P91" i="25"/>
  <c r="E91" i="25"/>
  <c r="S90" i="25"/>
  <c r="R90" i="25"/>
  <c r="Q90" i="25"/>
  <c r="P90" i="25"/>
  <c r="E90" i="25"/>
  <c r="U90" i="25" s="1"/>
  <c r="T89" i="25"/>
  <c r="S89" i="25"/>
  <c r="R89" i="25"/>
  <c r="Q89" i="25"/>
  <c r="P89" i="25"/>
  <c r="E89" i="25"/>
  <c r="U89" i="25" s="1"/>
  <c r="S88" i="25"/>
  <c r="R88" i="25"/>
  <c r="Q88" i="25"/>
  <c r="P88" i="25"/>
  <c r="E88" i="25"/>
  <c r="T88" i="25" s="1"/>
  <c r="O75" i="25"/>
  <c r="N75" i="25"/>
  <c r="M75" i="25"/>
  <c r="L75" i="25"/>
  <c r="K75" i="25"/>
  <c r="J75" i="25"/>
  <c r="I75" i="25"/>
  <c r="H75" i="25"/>
  <c r="G75" i="25"/>
  <c r="F75" i="25"/>
  <c r="C75" i="25"/>
  <c r="B75" i="25"/>
  <c r="O74" i="25"/>
  <c r="N74" i="25"/>
  <c r="M74" i="25"/>
  <c r="L74" i="25"/>
  <c r="K74" i="25"/>
  <c r="J74" i="25"/>
  <c r="I74" i="25"/>
  <c r="H74" i="25"/>
  <c r="R74" i="25" s="1"/>
  <c r="G74" i="25"/>
  <c r="F74" i="25"/>
  <c r="C74" i="25"/>
  <c r="B74" i="25"/>
  <c r="O73" i="25"/>
  <c r="N73" i="25"/>
  <c r="M73" i="25"/>
  <c r="L73" i="25"/>
  <c r="K73" i="25"/>
  <c r="J73" i="25"/>
  <c r="R73" i="25" s="1"/>
  <c r="I73" i="25"/>
  <c r="S73" i="25" s="1"/>
  <c r="H73" i="25"/>
  <c r="G73" i="25"/>
  <c r="F73" i="25"/>
  <c r="C73" i="25"/>
  <c r="E73" i="25" s="1"/>
  <c r="B73" i="25"/>
  <c r="S72" i="25"/>
  <c r="R72" i="25"/>
  <c r="Q72" i="25"/>
  <c r="P72" i="25"/>
  <c r="E72" i="25"/>
  <c r="U72" i="25" s="1"/>
  <c r="T71" i="25"/>
  <c r="S71" i="25"/>
  <c r="R71" i="25"/>
  <c r="Q71" i="25"/>
  <c r="P71" i="25"/>
  <c r="E71" i="25"/>
  <c r="O69" i="25"/>
  <c r="N69" i="25"/>
  <c r="M69" i="25"/>
  <c r="L69" i="25"/>
  <c r="K69" i="25"/>
  <c r="J69" i="25"/>
  <c r="I69" i="25"/>
  <c r="H69" i="25"/>
  <c r="G69" i="25"/>
  <c r="F69" i="25"/>
  <c r="C69" i="25"/>
  <c r="B69" i="25"/>
  <c r="O68" i="25"/>
  <c r="N68" i="25"/>
  <c r="M68" i="25"/>
  <c r="L68" i="25"/>
  <c r="K68" i="25"/>
  <c r="J68" i="25"/>
  <c r="I68" i="25"/>
  <c r="S68" i="25" s="1"/>
  <c r="H68" i="25"/>
  <c r="G68" i="25"/>
  <c r="F68" i="25"/>
  <c r="C68" i="25"/>
  <c r="B68" i="25"/>
  <c r="S67" i="25"/>
  <c r="R67" i="25"/>
  <c r="Q67" i="25"/>
  <c r="P67" i="25"/>
  <c r="E67" i="25"/>
  <c r="U67" i="25" s="1"/>
  <c r="T66" i="25"/>
  <c r="S66" i="25"/>
  <c r="R66" i="25"/>
  <c r="Q66" i="25"/>
  <c r="P66" i="25"/>
  <c r="E66" i="25"/>
  <c r="U66" i="25" s="1"/>
  <c r="S65" i="25"/>
  <c r="R65" i="25"/>
  <c r="Q65" i="25"/>
  <c r="P65" i="25"/>
  <c r="E65" i="25"/>
  <c r="T65" i="25" s="1"/>
  <c r="S64" i="25"/>
  <c r="R64" i="25"/>
  <c r="Q64" i="25"/>
  <c r="P64" i="25"/>
  <c r="E64" i="25"/>
  <c r="T64" i="25" s="1"/>
  <c r="S63" i="25"/>
  <c r="R63" i="25"/>
  <c r="Q63" i="25"/>
  <c r="P63" i="25"/>
  <c r="E63" i="25"/>
  <c r="O61" i="25"/>
  <c r="N61" i="25"/>
  <c r="M61" i="25"/>
  <c r="L61" i="25"/>
  <c r="K61" i="25"/>
  <c r="J61" i="25"/>
  <c r="I61" i="25"/>
  <c r="S61" i="25" s="1"/>
  <c r="H61" i="25"/>
  <c r="R61" i="25" s="1"/>
  <c r="C61" i="25"/>
  <c r="B61" i="25"/>
  <c r="E61" i="25" s="1"/>
  <c r="S60" i="25"/>
  <c r="R60" i="25"/>
  <c r="Q60" i="25"/>
  <c r="P60" i="25"/>
  <c r="E60" i="25"/>
  <c r="T60" i="25" s="1"/>
  <c r="S59" i="25"/>
  <c r="R59" i="25"/>
  <c r="Q59" i="25"/>
  <c r="P59" i="25"/>
  <c r="E59" i="25"/>
  <c r="S58" i="25"/>
  <c r="R58" i="25"/>
  <c r="Q58" i="25"/>
  <c r="P58" i="25"/>
  <c r="E58" i="25"/>
  <c r="U58" i="25" s="1"/>
  <c r="S57" i="25"/>
  <c r="R57" i="25"/>
  <c r="Q57" i="25"/>
  <c r="P57" i="25"/>
  <c r="E57" i="25"/>
  <c r="U57" i="25" s="1"/>
  <c r="O55" i="25"/>
  <c r="N55" i="25"/>
  <c r="M55" i="25"/>
  <c r="L55" i="25"/>
  <c r="K55" i="25"/>
  <c r="J55" i="25"/>
  <c r="I55" i="25"/>
  <c r="S55" i="25" s="1"/>
  <c r="H55" i="25"/>
  <c r="R55" i="25" s="1"/>
  <c r="G55" i="25"/>
  <c r="F55" i="25"/>
  <c r="C55" i="25"/>
  <c r="B55" i="25"/>
  <c r="S54" i="25"/>
  <c r="R54" i="25"/>
  <c r="Q54" i="25"/>
  <c r="P54" i="25"/>
  <c r="E54" i="25"/>
  <c r="S53" i="25"/>
  <c r="R53" i="25"/>
  <c r="Q53" i="25"/>
  <c r="P53" i="25"/>
  <c r="E53" i="25"/>
  <c r="U52" i="25"/>
  <c r="T52" i="25"/>
  <c r="S52" i="25"/>
  <c r="R52" i="25"/>
  <c r="Q52" i="25"/>
  <c r="P52" i="25"/>
  <c r="E52" i="25"/>
  <c r="S51" i="25"/>
  <c r="R51" i="25"/>
  <c r="Q51" i="25"/>
  <c r="P51" i="25"/>
  <c r="E51" i="25"/>
  <c r="U51" i="25" s="1"/>
  <c r="S50" i="25"/>
  <c r="R50" i="25"/>
  <c r="Q50" i="25"/>
  <c r="P50" i="25"/>
  <c r="E50" i="25"/>
  <c r="U50" i="25" s="1"/>
  <c r="S49" i="25"/>
  <c r="R49" i="25"/>
  <c r="Q49" i="25"/>
  <c r="P49" i="25"/>
  <c r="E49" i="25"/>
  <c r="T49" i="25" s="1"/>
  <c r="U48" i="25"/>
  <c r="T48" i="25"/>
  <c r="S48" i="25"/>
  <c r="R48" i="25"/>
  <c r="Q48" i="25"/>
  <c r="P48" i="25"/>
  <c r="E48" i="25"/>
  <c r="S47" i="25"/>
  <c r="R47" i="25"/>
  <c r="Q47" i="25"/>
  <c r="P47" i="25"/>
  <c r="E47" i="25"/>
  <c r="U47" i="25" s="1"/>
  <c r="S46" i="25"/>
  <c r="R46" i="25"/>
  <c r="Q46" i="25"/>
  <c r="P46" i="25"/>
  <c r="E46" i="25"/>
  <c r="S45" i="25"/>
  <c r="R45" i="25"/>
  <c r="Q45" i="25"/>
  <c r="P45" i="25"/>
  <c r="E45" i="25"/>
  <c r="T45" i="25" s="1"/>
  <c r="U44" i="25"/>
  <c r="T44" i="25"/>
  <c r="S44" i="25"/>
  <c r="R44" i="25"/>
  <c r="Q44" i="25"/>
  <c r="P44" i="25"/>
  <c r="E44" i="25"/>
  <c r="O42" i="25"/>
  <c r="N42" i="25"/>
  <c r="M42" i="25"/>
  <c r="L42" i="25"/>
  <c r="K42" i="25"/>
  <c r="J42" i="25"/>
  <c r="R42" i="25" s="1"/>
  <c r="I42" i="25"/>
  <c r="S42" i="25" s="1"/>
  <c r="H42" i="25"/>
  <c r="G42" i="25"/>
  <c r="F42" i="25"/>
  <c r="C42" i="25"/>
  <c r="B42" i="25"/>
  <c r="U41" i="25"/>
  <c r="T41" i="25"/>
  <c r="S41" i="25"/>
  <c r="R41" i="25"/>
  <c r="Q41" i="25"/>
  <c r="P41" i="25"/>
  <c r="E41" i="25"/>
  <c r="S40" i="25"/>
  <c r="R40" i="25"/>
  <c r="Q40" i="25"/>
  <c r="P40" i="25"/>
  <c r="E40" i="25"/>
  <c r="U40" i="25" s="1"/>
  <c r="S39" i="25"/>
  <c r="R39" i="25"/>
  <c r="Q39" i="25"/>
  <c r="P39" i="25"/>
  <c r="E39" i="25"/>
  <c r="U39" i="25" s="1"/>
  <c r="S38" i="25"/>
  <c r="R38" i="25"/>
  <c r="Q38" i="25"/>
  <c r="P38" i="25"/>
  <c r="E38" i="25"/>
  <c r="S37" i="25"/>
  <c r="R37" i="25"/>
  <c r="Q37" i="25"/>
  <c r="P37" i="25"/>
  <c r="T37" i="25" s="1"/>
  <c r="E37" i="25"/>
  <c r="O35" i="25"/>
  <c r="N35" i="25"/>
  <c r="M35" i="25"/>
  <c r="L35" i="25"/>
  <c r="K35" i="25"/>
  <c r="S35" i="25" s="1"/>
  <c r="J35" i="25"/>
  <c r="I35" i="25"/>
  <c r="H35" i="25"/>
  <c r="P35" i="25" s="1"/>
  <c r="G35" i="25"/>
  <c r="F35" i="25"/>
  <c r="C35" i="25"/>
  <c r="B35" i="25"/>
  <c r="E35" i="25" s="1"/>
  <c r="S34" i="25"/>
  <c r="R34" i="25"/>
  <c r="Q34" i="25"/>
  <c r="P34" i="25"/>
  <c r="T34" i="25" s="1"/>
  <c r="E34" i="25"/>
  <c r="U34" i="25" s="1"/>
  <c r="S32" i="25"/>
  <c r="O32" i="25"/>
  <c r="N32" i="25"/>
  <c r="M32" i="25"/>
  <c r="L32" i="25"/>
  <c r="K32" i="25"/>
  <c r="J32" i="25"/>
  <c r="I32" i="25"/>
  <c r="Q32" i="25" s="1"/>
  <c r="H32" i="25"/>
  <c r="P32" i="25" s="1"/>
  <c r="G32" i="25"/>
  <c r="F32" i="25"/>
  <c r="C32" i="25"/>
  <c r="B32" i="25"/>
  <c r="U31" i="25"/>
  <c r="S31" i="25"/>
  <c r="R31" i="25"/>
  <c r="Q31" i="25"/>
  <c r="P31" i="25"/>
  <c r="E31" i="25"/>
  <c r="T31" i="25" s="1"/>
  <c r="S30" i="25"/>
  <c r="R30" i="25"/>
  <c r="Q30" i="25"/>
  <c r="P30" i="25"/>
  <c r="E30" i="25"/>
  <c r="S29" i="25"/>
  <c r="R29" i="25"/>
  <c r="Q29" i="25"/>
  <c r="P29" i="25"/>
  <c r="E29" i="25"/>
  <c r="U29" i="25" s="1"/>
  <c r="U28" i="25"/>
  <c r="S28" i="25"/>
  <c r="R28" i="25"/>
  <c r="Q28" i="25"/>
  <c r="P28" i="25"/>
  <c r="E28" i="25"/>
  <c r="T28" i="25" s="1"/>
  <c r="O26" i="25"/>
  <c r="N26" i="25"/>
  <c r="M26" i="25"/>
  <c r="L26" i="25"/>
  <c r="K26" i="25"/>
  <c r="J26" i="25"/>
  <c r="I26" i="25"/>
  <c r="H26" i="25"/>
  <c r="R26" i="25" s="1"/>
  <c r="G26" i="25"/>
  <c r="F26" i="25"/>
  <c r="C26" i="25"/>
  <c r="B26" i="25"/>
  <c r="S25" i="25"/>
  <c r="R25" i="25"/>
  <c r="Q25" i="25"/>
  <c r="P25" i="25"/>
  <c r="E25" i="25"/>
  <c r="T25" i="25" s="1"/>
  <c r="S24" i="25"/>
  <c r="R24" i="25"/>
  <c r="Q24" i="25"/>
  <c r="P24" i="25"/>
  <c r="E24" i="25"/>
  <c r="U24" i="25" s="1"/>
  <c r="S23" i="25"/>
  <c r="R23" i="25"/>
  <c r="Q23" i="25"/>
  <c r="P23" i="25"/>
  <c r="E23" i="25"/>
  <c r="U23" i="25" s="1"/>
  <c r="S22" i="25"/>
  <c r="R22" i="25"/>
  <c r="Q22" i="25"/>
  <c r="P22" i="25"/>
  <c r="E22" i="25"/>
  <c r="U22" i="25" s="1"/>
  <c r="S21" i="25"/>
  <c r="R21" i="25"/>
  <c r="Q21" i="25"/>
  <c r="P21" i="25"/>
  <c r="E21" i="25"/>
  <c r="T21" i="25" s="1"/>
  <c r="T20" i="25"/>
  <c r="S20" i="25"/>
  <c r="R20" i="25"/>
  <c r="Q20" i="25"/>
  <c r="P20" i="25"/>
  <c r="E20" i="25"/>
  <c r="U20" i="25" s="1"/>
  <c r="S19" i="25"/>
  <c r="R19" i="25"/>
  <c r="Q19" i="25"/>
  <c r="P19" i="25"/>
  <c r="E19" i="25"/>
  <c r="O17" i="25"/>
  <c r="N17" i="25"/>
  <c r="M17" i="25"/>
  <c r="L17" i="25"/>
  <c r="K17" i="25"/>
  <c r="J17" i="25"/>
  <c r="R17" i="25" s="1"/>
  <c r="I17" i="25"/>
  <c r="H17" i="25"/>
  <c r="G17" i="25"/>
  <c r="F17" i="25"/>
  <c r="C17" i="25"/>
  <c r="B17" i="25"/>
  <c r="S16" i="25"/>
  <c r="R16" i="25"/>
  <c r="Q16" i="25"/>
  <c r="P16" i="25"/>
  <c r="E16" i="25"/>
  <c r="S15" i="25"/>
  <c r="R15" i="25"/>
  <c r="Q15" i="25"/>
  <c r="P15" i="25"/>
  <c r="E15" i="25"/>
  <c r="U14" i="25"/>
  <c r="S14" i="25"/>
  <c r="R14" i="25"/>
  <c r="Q14" i="25"/>
  <c r="P14" i="25"/>
  <c r="E14" i="25"/>
  <c r="T14" i="25" s="1"/>
  <c r="S13" i="25"/>
  <c r="R13" i="25"/>
  <c r="Q13" i="25"/>
  <c r="P13" i="25"/>
  <c r="E13" i="25"/>
  <c r="S12" i="25"/>
  <c r="R12" i="25"/>
  <c r="Q12" i="25"/>
  <c r="P12" i="25"/>
  <c r="E12" i="25"/>
  <c r="U12" i="25" s="1"/>
  <c r="S11" i="25"/>
  <c r="R11" i="25"/>
  <c r="Q11" i="25"/>
  <c r="P11" i="25"/>
  <c r="E11" i="25"/>
  <c r="U11" i="25" s="1"/>
  <c r="S10" i="25"/>
  <c r="R10" i="25"/>
  <c r="Q10" i="25"/>
  <c r="P10" i="25"/>
  <c r="E10" i="25"/>
  <c r="S9" i="25"/>
  <c r="R9" i="25"/>
  <c r="Q9" i="25"/>
  <c r="P9" i="25"/>
  <c r="E9" i="25"/>
  <c r="S96" i="24"/>
  <c r="R96" i="24"/>
  <c r="Q96" i="24"/>
  <c r="P96" i="24"/>
  <c r="E96" i="24"/>
  <c r="S95" i="24"/>
  <c r="R95" i="24"/>
  <c r="Q95" i="24"/>
  <c r="P95" i="24"/>
  <c r="E95" i="24"/>
  <c r="U95" i="24" s="1"/>
  <c r="U94" i="24"/>
  <c r="S94" i="24"/>
  <c r="R94" i="24"/>
  <c r="Q94" i="24"/>
  <c r="P94" i="24"/>
  <c r="E94" i="24"/>
  <c r="T94" i="24" s="1"/>
  <c r="U93" i="24"/>
  <c r="T93" i="24"/>
  <c r="S93" i="24"/>
  <c r="R93" i="24"/>
  <c r="Q93" i="24"/>
  <c r="P93" i="24"/>
  <c r="E93" i="24"/>
  <c r="S92" i="24"/>
  <c r="R92" i="24"/>
  <c r="Q92" i="24"/>
  <c r="P92" i="24"/>
  <c r="E92" i="24"/>
  <c r="U92" i="24" s="1"/>
  <c r="S91" i="24"/>
  <c r="R91" i="24"/>
  <c r="Q91" i="24"/>
  <c r="P91" i="24"/>
  <c r="E91" i="24"/>
  <c r="U91" i="24" s="1"/>
  <c r="S90" i="24"/>
  <c r="R90" i="24"/>
  <c r="Q90" i="24"/>
  <c r="P90" i="24"/>
  <c r="E90" i="24"/>
  <c r="U89" i="24"/>
  <c r="T89" i="24"/>
  <c r="S89" i="24"/>
  <c r="R89" i="24"/>
  <c r="Q89" i="24"/>
  <c r="P89" i="24"/>
  <c r="E89" i="24"/>
  <c r="S88" i="24"/>
  <c r="R88" i="24"/>
  <c r="Q88" i="24"/>
  <c r="P88" i="24"/>
  <c r="E88" i="24"/>
  <c r="O75" i="24"/>
  <c r="N75" i="24"/>
  <c r="M75" i="24"/>
  <c r="L75" i="24"/>
  <c r="K75" i="24"/>
  <c r="J75" i="24"/>
  <c r="I75" i="24"/>
  <c r="H75" i="24"/>
  <c r="G75" i="24"/>
  <c r="F75" i="24"/>
  <c r="C75" i="24"/>
  <c r="B75" i="24"/>
  <c r="O74" i="24"/>
  <c r="N74" i="24"/>
  <c r="M74" i="24"/>
  <c r="L74" i="24"/>
  <c r="K74" i="24"/>
  <c r="S74" i="24" s="1"/>
  <c r="J74" i="24"/>
  <c r="I74" i="24"/>
  <c r="H74" i="24"/>
  <c r="P74" i="24" s="1"/>
  <c r="G74" i="24"/>
  <c r="F74" i="24"/>
  <c r="C74" i="24"/>
  <c r="B74" i="24"/>
  <c r="E74" i="24" s="1"/>
  <c r="O73" i="24"/>
  <c r="N73" i="24"/>
  <c r="M73" i="24"/>
  <c r="L73" i="24"/>
  <c r="K73" i="24"/>
  <c r="J73" i="24"/>
  <c r="I73" i="24"/>
  <c r="H73" i="24"/>
  <c r="G73" i="24"/>
  <c r="F73" i="24"/>
  <c r="C73" i="24"/>
  <c r="B73" i="24"/>
  <c r="E73" i="24" s="1"/>
  <c r="S72" i="24"/>
  <c r="R72" i="24"/>
  <c r="Q72" i="24"/>
  <c r="P72" i="24"/>
  <c r="E72" i="24"/>
  <c r="S71" i="24"/>
  <c r="R71" i="24"/>
  <c r="Q71" i="24"/>
  <c r="P71" i="24"/>
  <c r="E71" i="24"/>
  <c r="O69" i="24"/>
  <c r="N69" i="24"/>
  <c r="M69" i="24"/>
  <c r="L69" i="24"/>
  <c r="K69" i="24"/>
  <c r="J69" i="24"/>
  <c r="I69" i="24"/>
  <c r="H69" i="24"/>
  <c r="G69" i="24"/>
  <c r="F69" i="24"/>
  <c r="C69" i="24"/>
  <c r="B69" i="24"/>
  <c r="O68" i="24"/>
  <c r="N68" i="24"/>
  <c r="M68" i="24"/>
  <c r="L68" i="24"/>
  <c r="K68" i="24"/>
  <c r="J68" i="24"/>
  <c r="I68" i="24"/>
  <c r="H68" i="24"/>
  <c r="R68" i="24" s="1"/>
  <c r="G68" i="24"/>
  <c r="F68" i="24"/>
  <c r="C68" i="24"/>
  <c r="B68" i="24"/>
  <c r="S67" i="24"/>
  <c r="R67" i="24"/>
  <c r="Q67" i="24"/>
  <c r="P67" i="24"/>
  <c r="E67" i="24"/>
  <c r="U66" i="24"/>
  <c r="T66" i="24"/>
  <c r="S66" i="24"/>
  <c r="R66" i="24"/>
  <c r="Q66" i="24"/>
  <c r="P66" i="24"/>
  <c r="E66" i="24"/>
  <c r="S65" i="24"/>
  <c r="R65" i="24"/>
  <c r="Q65" i="24"/>
  <c r="P65" i="24"/>
  <c r="E65" i="24"/>
  <c r="T65" i="24" s="1"/>
  <c r="U64" i="24"/>
  <c r="T64" i="24"/>
  <c r="S64" i="24"/>
  <c r="R64" i="24"/>
  <c r="Q64" i="24"/>
  <c r="P64" i="24"/>
  <c r="E64" i="24"/>
  <c r="S63" i="24"/>
  <c r="R63" i="24"/>
  <c r="Q63" i="24"/>
  <c r="P63" i="24"/>
  <c r="E63" i="24"/>
  <c r="U63" i="24" s="1"/>
  <c r="O61" i="24"/>
  <c r="N61" i="24"/>
  <c r="M61" i="24"/>
  <c r="L61" i="24"/>
  <c r="K61" i="24"/>
  <c r="J61" i="24"/>
  <c r="I61" i="24"/>
  <c r="S61" i="24" s="1"/>
  <c r="H61" i="24"/>
  <c r="C61" i="24"/>
  <c r="B61" i="24"/>
  <c r="S60" i="24"/>
  <c r="R60" i="24"/>
  <c r="Q60" i="24"/>
  <c r="P60" i="24"/>
  <c r="E60" i="24"/>
  <c r="U60" i="24" s="1"/>
  <c r="S59" i="24"/>
  <c r="R59" i="24"/>
  <c r="Q59" i="24"/>
  <c r="P59" i="24"/>
  <c r="E59" i="24"/>
  <c r="U59" i="24" s="1"/>
  <c r="S58" i="24"/>
  <c r="R58" i="24"/>
  <c r="Q58" i="24"/>
  <c r="P58" i="24"/>
  <c r="E58" i="24"/>
  <c r="S57" i="24"/>
  <c r="R57" i="24"/>
  <c r="Q57" i="24"/>
  <c r="P57" i="24"/>
  <c r="E57" i="24"/>
  <c r="U57" i="24" s="1"/>
  <c r="O55" i="24"/>
  <c r="N55" i="24"/>
  <c r="M55" i="24"/>
  <c r="L55" i="24"/>
  <c r="K55" i="24"/>
  <c r="J55" i="24"/>
  <c r="I55" i="24"/>
  <c r="H55" i="24"/>
  <c r="G55" i="24"/>
  <c r="F55" i="24"/>
  <c r="C55" i="24"/>
  <c r="B55" i="24"/>
  <c r="U54" i="24"/>
  <c r="T54" i="24"/>
  <c r="S54" i="24"/>
  <c r="R54" i="24"/>
  <c r="Q54" i="24"/>
  <c r="P54" i="24"/>
  <c r="E54" i="24"/>
  <c r="S53" i="24"/>
  <c r="R53" i="24"/>
  <c r="Q53" i="24"/>
  <c r="P53" i="24"/>
  <c r="E53" i="24"/>
  <c r="S52" i="24"/>
  <c r="R52" i="24"/>
  <c r="Q52" i="24"/>
  <c r="P52" i="24"/>
  <c r="E52" i="24"/>
  <c r="U52" i="24" s="1"/>
  <c r="S51" i="24"/>
  <c r="R51" i="24"/>
  <c r="Q51" i="24"/>
  <c r="P51" i="24"/>
  <c r="E51" i="24"/>
  <c r="T51" i="24" s="1"/>
  <c r="U50" i="24"/>
  <c r="S50" i="24"/>
  <c r="R50" i="24"/>
  <c r="Q50" i="24"/>
  <c r="P50" i="24"/>
  <c r="E50" i="24"/>
  <c r="T50" i="24" s="1"/>
  <c r="S49" i="24"/>
  <c r="R49" i="24"/>
  <c r="Q49" i="24"/>
  <c r="P49" i="24"/>
  <c r="E49" i="24"/>
  <c r="U49" i="24" s="1"/>
  <c r="S48" i="24"/>
  <c r="R48" i="24"/>
  <c r="Q48" i="24"/>
  <c r="P48" i="24"/>
  <c r="E48" i="24"/>
  <c r="U48" i="24" s="1"/>
  <c r="S47" i="24"/>
  <c r="R47" i="24"/>
  <c r="Q47" i="24"/>
  <c r="P47" i="24"/>
  <c r="E47" i="24"/>
  <c r="U46" i="24"/>
  <c r="T46" i="24"/>
  <c r="S46" i="24"/>
  <c r="R46" i="24"/>
  <c r="Q46" i="24"/>
  <c r="P46" i="24"/>
  <c r="E46" i="24"/>
  <c r="S45" i="24"/>
  <c r="R45" i="24"/>
  <c r="Q45" i="24"/>
  <c r="P45" i="24"/>
  <c r="E45" i="24"/>
  <c r="U45" i="24" s="1"/>
  <c r="U44" i="24"/>
  <c r="S44" i="24"/>
  <c r="R44" i="24"/>
  <c r="Q44" i="24"/>
  <c r="P44" i="24"/>
  <c r="E44" i="24"/>
  <c r="T44" i="24" s="1"/>
  <c r="O42" i="24"/>
  <c r="N42" i="24"/>
  <c r="M42" i="24"/>
  <c r="L42" i="24"/>
  <c r="K42" i="24"/>
  <c r="J42" i="24"/>
  <c r="I42" i="24"/>
  <c r="S42" i="24" s="1"/>
  <c r="H42" i="24"/>
  <c r="R42" i="24" s="1"/>
  <c r="G42" i="24"/>
  <c r="F42" i="24"/>
  <c r="C42" i="24"/>
  <c r="B42" i="24"/>
  <c r="E42" i="24" s="1"/>
  <c r="S41" i="24"/>
  <c r="R41" i="24"/>
  <c r="Q41" i="24"/>
  <c r="P41" i="24"/>
  <c r="E41" i="24"/>
  <c r="S40" i="24"/>
  <c r="R40" i="24"/>
  <c r="Q40" i="24"/>
  <c r="P40" i="24"/>
  <c r="E40" i="24"/>
  <c r="T39" i="24"/>
  <c r="S39" i="24"/>
  <c r="R39" i="24"/>
  <c r="Q39" i="24"/>
  <c r="P39" i="24"/>
  <c r="E39" i="24"/>
  <c r="U39" i="24" s="1"/>
  <c r="S38" i="24"/>
  <c r="R38" i="24"/>
  <c r="Q38" i="24"/>
  <c r="P38" i="24"/>
  <c r="E38" i="24"/>
  <c r="U38" i="24" s="1"/>
  <c r="S37" i="24"/>
  <c r="R37" i="24"/>
  <c r="Q37" i="24"/>
  <c r="P37" i="24"/>
  <c r="E37" i="24"/>
  <c r="O35" i="24"/>
  <c r="N35" i="24"/>
  <c r="M35" i="24"/>
  <c r="L35" i="24"/>
  <c r="K35" i="24"/>
  <c r="S35" i="24" s="1"/>
  <c r="J35" i="24"/>
  <c r="I35" i="24"/>
  <c r="H35" i="24"/>
  <c r="G35" i="24"/>
  <c r="F35" i="24"/>
  <c r="C35" i="24"/>
  <c r="E35" i="24" s="1"/>
  <c r="B35" i="24"/>
  <c r="S34" i="24"/>
  <c r="R34" i="24"/>
  <c r="Q34" i="24"/>
  <c r="P34" i="24"/>
  <c r="E34" i="24"/>
  <c r="U34" i="24" s="1"/>
  <c r="O32" i="24"/>
  <c r="N32" i="24"/>
  <c r="M32" i="24"/>
  <c r="L32" i="24"/>
  <c r="K32" i="24"/>
  <c r="J32" i="24"/>
  <c r="I32" i="24"/>
  <c r="S32" i="24" s="1"/>
  <c r="H32" i="24"/>
  <c r="R32" i="24" s="1"/>
  <c r="G32" i="24"/>
  <c r="F32" i="24"/>
  <c r="C32" i="24"/>
  <c r="B32" i="24"/>
  <c r="S31" i="24"/>
  <c r="R31" i="24"/>
  <c r="Q31" i="24"/>
  <c r="P31" i="24"/>
  <c r="E31" i="24"/>
  <c r="U31" i="24" s="1"/>
  <c r="S30" i="24"/>
  <c r="R30" i="24"/>
  <c r="Q30" i="24"/>
  <c r="P30" i="24"/>
  <c r="E30" i="24"/>
  <c r="T29" i="24"/>
  <c r="S29" i="24"/>
  <c r="R29" i="24"/>
  <c r="Q29" i="24"/>
  <c r="P29" i="24"/>
  <c r="E29" i="24"/>
  <c r="U29" i="24" s="1"/>
  <c r="S28" i="24"/>
  <c r="R28" i="24"/>
  <c r="Q28" i="24"/>
  <c r="P28" i="24"/>
  <c r="E28" i="24"/>
  <c r="T28" i="24" s="1"/>
  <c r="O26" i="24"/>
  <c r="N26" i="24"/>
  <c r="M26" i="24"/>
  <c r="L26" i="24"/>
  <c r="K26" i="24"/>
  <c r="J26" i="24"/>
  <c r="I26" i="24"/>
  <c r="S26" i="24" s="1"/>
  <c r="H26" i="24"/>
  <c r="G26" i="24"/>
  <c r="F26" i="24"/>
  <c r="C26" i="24"/>
  <c r="B26" i="24"/>
  <c r="U25" i="24"/>
  <c r="S25" i="24"/>
  <c r="R25" i="24"/>
  <c r="Q25" i="24"/>
  <c r="P25" i="24"/>
  <c r="E25" i="24"/>
  <c r="T25" i="24" s="1"/>
  <c r="S24" i="24"/>
  <c r="R24" i="24"/>
  <c r="Q24" i="24"/>
  <c r="P24" i="24"/>
  <c r="E24" i="24"/>
  <c r="S23" i="24"/>
  <c r="R23" i="24"/>
  <c r="Q23" i="24"/>
  <c r="P23" i="24"/>
  <c r="E23" i="24"/>
  <c r="T22" i="24"/>
  <c r="S22" i="24"/>
  <c r="R22" i="24"/>
  <c r="Q22" i="24"/>
  <c r="P22" i="24"/>
  <c r="E22" i="24"/>
  <c r="U22" i="24" s="1"/>
  <c r="S21" i="24"/>
  <c r="R21" i="24"/>
  <c r="Q21" i="24"/>
  <c r="P21" i="24"/>
  <c r="E21" i="24"/>
  <c r="U21" i="24" s="1"/>
  <c r="S20" i="24"/>
  <c r="R20" i="24"/>
  <c r="Q20" i="24"/>
  <c r="P20" i="24"/>
  <c r="E20" i="24"/>
  <c r="U20" i="24" s="1"/>
  <c r="S19" i="24"/>
  <c r="R19" i="24"/>
  <c r="Q19" i="24"/>
  <c r="P19" i="24"/>
  <c r="E19" i="24"/>
  <c r="O17" i="24"/>
  <c r="N17" i="24"/>
  <c r="M17" i="24"/>
  <c r="L17" i="24"/>
  <c r="K17" i="24"/>
  <c r="S17" i="24" s="1"/>
  <c r="J17" i="24"/>
  <c r="I17" i="24"/>
  <c r="H17" i="24"/>
  <c r="G17" i="24"/>
  <c r="F17" i="24"/>
  <c r="C17" i="24"/>
  <c r="B17" i="24"/>
  <c r="S16" i="24"/>
  <c r="R16" i="24"/>
  <c r="Q16" i="24"/>
  <c r="P16" i="24"/>
  <c r="E16" i="24"/>
  <c r="S15" i="24"/>
  <c r="R15" i="24"/>
  <c r="Q15" i="24"/>
  <c r="P15" i="24"/>
  <c r="E15" i="24"/>
  <c r="T14" i="24"/>
  <c r="S14" i="24"/>
  <c r="R14" i="24"/>
  <c r="Q14" i="24"/>
  <c r="P14" i="24"/>
  <c r="E14" i="24"/>
  <c r="U14" i="24" s="1"/>
  <c r="S13" i="24"/>
  <c r="R13" i="24"/>
  <c r="Q13" i="24"/>
  <c r="P13" i="24"/>
  <c r="E13" i="24"/>
  <c r="U12" i="24"/>
  <c r="S12" i="24"/>
  <c r="R12" i="24"/>
  <c r="Q12" i="24"/>
  <c r="P12" i="24"/>
  <c r="E12" i="24"/>
  <c r="T12" i="24" s="1"/>
  <c r="S11" i="24"/>
  <c r="R11" i="24"/>
  <c r="Q11" i="24"/>
  <c r="P11" i="24"/>
  <c r="E11" i="24"/>
  <c r="T11" i="24" s="1"/>
  <c r="S10" i="24"/>
  <c r="R10" i="24"/>
  <c r="Q10" i="24"/>
  <c r="P10" i="24"/>
  <c r="E10" i="24"/>
  <c r="S9" i="24"/>
  <c r="R9" i="24"/>
  <c r="Q9" i="24"/>
  <c r="P9" i="24"/>
  <c r="E9" i="24"/>
  <c r="S96" i="23"/>
  <c r="R96" i="23"/>
  <c r="Q96" i="23"/>
  <c r="P96" i="23"/>
  <c r="E96" i="23"/>
  <c r="S95" i="23"/>
  <c r="R95" i="23"/>
  <c r="Q95" i="23"/>
  <c r="P95" i="23"/>
  <c r="E95" i="23"/>
  <c r="S94" i="23"/>
  <c r="R94" i="23"/>
  <c r="Q94" i="23"/>
  <c r="P94" i="23"/>
  <c r="E94" i="23"/>
  <c r="U93" i="23"/>
  <c r="T93" i="23"/>
  <c r="S93" i="23"/>
  <c r="R93" i="23"/>
  <c r="Q93" i="23"/>
  <c r="P93" i="23"/>
  <c r="E93" i="23"/>
  <c r="T92" i="23"/>
  <c r="S92" i="23"/>
  <c r="R92" i="23"/>
  <c r="Q92" i="23"/>
  <c r="P92" i="23"/>
  <c r="E92" i="23"/>
  <c r="U92" i="23" s="1"/>
  <c r="U91" i="23"/>
  <c r="T91" i="23"/>
  <c r="S91" i="23"/>
  <c r="R91" i="23"/>
  <c r="Q91" i="23"/>
  <c r="P91" i="23"/>
  <c r="E91" i="23"/>
  <c r="S90" i="23"/>
  <c r="R90" i="23"/>
  <c r="Q90" i="23"/>
  <c r="P90" i="23"/>
  <c r="E90" i="23"/>
  <c r="U90" i="23" s="1"/>
  <c r="S89" i="23"/>
  <c r="R89" i="23"/>
  <c r="Q89" i="23"/>
  <c r="P89" i="23"/>
  <c r="E89" i="23"/>
  <c r="S88" i="23"/>
  <c r="R88" i="23"/>
  <c r="Q88" i="23"/>
  <c r="P88" i="23"/>
  <c r="E88" i="23"/>
  <c r="O75" i="23"/>
  <c r="N75" i="23"/>
  <c r="M75" i="23"/>
  <c r="L75" i="23"/>
  <c r="K75" i="23"/>
  <c r="J75" i="23"/>
  <c r="I75" i="23"/>
  <c r="H75" i="23"/>
  <c r="G75" i="23"/>
  <c r="F75" i="23"/>
  <c r="C75" i="23"/>
  <c r="B75" i="23"/>
  <c r="O74" i="23"/>
  <c r="N74" i="23"/>
  <c r="M74" i="23"/>
  <c r="L74" i="23"/>
  <c r="K74" i="23"/>
  <c r="J74" i="23"/>
  <c r="I74" i="23"/>
  <c r="H74" i="23"/>
  <c r="R74" i="23" s="1"/>
  <c r="G74" i="23"/>
  <c r="F74" i="23"/>
  <c r="C74" i="23"/>
  <c r="E74" i="23" s="1"/>
  <c r="B74" i="23"/>
  <c r="O73" i="23"/>
  <c r="N73" i="23"/>
  <c r="M73" i="23"/>
  <c r="L73" i="23"/>
  <c r="K73" i="23"/>
  <c r="J73" i="23"/>
  <c r="I73" i="23"/>
  <c r="S73" i="23" s="1"/>
  <c r="H73" i="23"/>
  <c r="R73" i="23" s="1"/>
  <c r="G73" i="23"/>
  <c r="F73" i="23"/>
  <c r="E73" i="23"/>
  <c r="C73" i="23"/>
  <c r="B73" i="23"/>
  <c r="S72" i="23"/>
  <c r="R72" i="23"/>
  <c r="Q72" i="23"/>
  <c r="P72" i="23"/>
  <c r="E72" i="23"/>
  <c r="U72" i="23" s="1"/>
  <c r="S71" i="23"/>
  <c r="R71" i="23"/>
  <c r="Q71" i="23"/>
  <c r="P71" i="23"/>
  <c r="E71" i="23"/>
  <c r="O69" i="23"/>
  <c r="N69" i="23"/>
  <c r="M69" i="23"/>
  <c r="L69" i="23"/>
  <c r="K69" i="23"/>
  <c r="J69" i="23"/>
  <c r="I69" i="23"/>
  <c r="H69" i="23"/>
  <c r="G69" i="23"/>
  <c r="F69" i="23"/>
  <c r="C69" i="23"/>
  <c r="B69" i="23"/>
  <c r="O68" i="23"/>
  <c r="N68" i="23"/>
  <c r="M68" i="23"/>
  <c r="L68" i="23"/>
  <c r="K68" i="23"/>
  <c r="J68" i="23"/>
  <c r="I68" i="23"/>
  <c r="S68" i="23" s="1"/>
  <c r="H68" i="23"/>
  <c r="R68" i="23" s="1"/>
  <c r="G68" i="23"/>
  <c r="F68" i="23"/>
  <c r="C68" i="23"/>
  <c r="B68" i="23"/>
  <c r="S67" i="23"/>
  <c r="R67" i="23"/>
  <c r="Q67" i="23"/>
  <c r="P67" i="23"/>
  <c r="E67" i="23"/>
  <c r="S66" i="23"/>
  <c r="R66" i="23"/>
  <c r="Q66" i="23"/>
  <c r="P66" i="23"/>
  <c r="E66" i="23"/>
  <c r="S65" i="23"/>
  <c r="R65" i="23"/>
  <c r="Q65" i="23"/>
  <c r="P65" i="23"/>
  <c r="E65" i="23"/>
  <c r="T65" i="23" s="1"/>
  <c r="S64" i="23"/>
  <c r="R64" i="23"/>
  <c r="Q64" i="23"/>
  <c r="P64" i="23"/>
  <c r="E64" i="23"/>
  <c r="T64" i="23" s="1"/>
  <c r="S63" i="23"/>
  <c r="R63" i="23"/>
  <c r="Q63" i="23"/>
  <c r="P63" i="23"/>
  <c r="E63" i="23"/>
  <c r="O61" i="23"/>
  <c r="N61" i="23"/>
  <c r="M61" i="23"/>
  <c r="L61" i="23"/>
  <c r="K61" i="23"/>
  <c r="J61" i="23"/>
  <c r="I61" i="23"/>
  <c r="H61" i="23"/>
  <c r="C61" i="23"/>
  <c r="B61" i="23"/>
  <c r="S60" i="23"/>
  <c r="R60" i="23"/>
  <c r="Q60" i="23"/>
  <c r="P60" i="23"/>
  <c r="E60" i="23"/>
  <c r="T60" i="23" s="1"/>
  <c r="S59" i="23"/>
  <c r="R59" i="23"/>
  <c r="Q59" i="23"/>
  <c r="P59" i="23"/>
  <c r="E59" i="23"/>
  <c r="S58" i="23"/>
  <c r="R58" i="23"/>
  <c r="Q58" i="23"/>
  <c r="P58" i="23"/>
  <c r="E58" i="23"/>
  <c r="S57" i="23"/>
  <c r="R57" i="23"/>
  <c r="Q57" i="23"/>
  <c r="P57" i="23"/>
  <c r="E57" i="23"/>
  <c r="O55" i="23"/>
  <c r="N55" i="23"/>
  <c r="M55" i="23"/>
  <c r="L55" i="23"/>
  <c r="K55" i="23"/>
  <c r="J55" i="23"/>
  <c r="I55" i="23"/>
  <c r="S55" i="23" s="1"/>
  <c r="H55" i="23"/>
  <c r="R55" i="23" s="1"/>
  <c r="G55" i="23"/>
  <c r="F55" i="23"/>
  <c r="C55" i="23"/>
  <c r="B55" i="23"/>
  <c r="S54" i="23"/>
  <c r="R54" i="23"/>
  <c r="Q54" i="23"/>
  <c r="P54" i="23"/>
  <c r="E54" i="23"/>
  <c r="S53" i="23"/>
  <c r="R53" i="23"/>
  <c r="Q53" i="23"/>
  <c r="P53" i="23"/>
  <c r="E53" i="23"/>
  <c r="T53" i="23" s="1"/>
  <c r="S52" i="23"/>
  <c r="R52" i="23"/>
  <c r="Q52" i="23"/>
  <c r="P52" i="23"/>
  <c r="E52" i="23"/>
  <c r="U52" i="23" s="1"/>
  <c r="S51" i="23"/>
  <c r="R51" i="23"/>
  <c r="Q51" i="23"/>
  <c r="P51" i="23"/>
  <c r="E51" i="23"/>
  <c r="T51" i="23" s="1"/>
  <c r="U50" i="23"/>
  <c r="S50" i="23"/>
  <c r="R50" i="23"/>
  <c r="Q50" i="23"/>
  <c r="P50" i="23"/>
  <c r="E50" i="23"/>
  <c r="T50" i="23" s="1"/>
  <c r="S49" i="23"/>
  <c r="R49" i="23"/>
  <c r="Q49" i="23"/>
  <c r="P49" i="23"/>
  <c r="E49" i="23"/>
  <c r="T49" i="23" s="1"/>
  <c r="S48" i="23"/>
  <c r="R48" i="23"/>
  <c r="Q48" i="23"/>
  <c r="P48" i="23"/>
  <c r="E48" i="23"/>
  <c r="U48" i="23" s="1"/>
  <c r="S47" i="23"/>
  <c r="R47" i="23"/>
  <c r="Q47" i="23"/>
  <c r="P47" i="23"/>
  <c r="E47" i="23"/>
  <c r="S46" i="23"/>
  <c r="R46" i="23"/>
  <c r="Q46" i="23"/>
  <c r="P46" i="23"/>
  <c r="E46" i="23"/>
  <c r="S45" i="23"/>
  <c r="R45" i="23"/>
  <c r="Q45" i="23"/>
  <c r="P45" i="23"/>
  <c r="E45" i="23"/>
  <c r="S44" i="23"/>
  <c r="R44" i="23"/>
  <c r="Q44" i="23"/>
  <c r="P44" i="23"/>
  <c r="E44" i="23"/>
  <c r="T44" i="23" s="1"/>
  <c r="O42" i="23"/>
  <c r="N42" i="23"/>
  <c r="M42" i="23"/>
  <c r="L42" i="23"/>
  <c r="K42" i="23"/>
  <c r="J42" i="23"/>
  <c r="I42" i="23"/>
  <c r="H42" i="23"/>
  <c r="R42" i="23" s="1"/>
  <c r="G42" i="23"/>
  <c r="F42" i="23"/>
  <c r="C42" i="23"/>
  <c r="B42" i="23"/>
  <c r="U41" i="23"/>
  <c r="S41" i="23"/>
  <c r="R41" i="23"/>
  <c r="Q41" i="23"/>
  <c r="P41" i="23"/>
  <c r="E41" i="23"/>
  <c r="T41" i="23" s="1"/>
  <c r="U40" i="23"/>
  <c r="T40" i="23"/>
  <c r="S40" i="23"/>
  <c r="R40" i="23"/>
  <c r="Q40" i="23"/>
  <c r="P40" i="23"/>
  <c r="E40" i="23"/>
  <c r="S39" i="23"/>
  <c r="R39" i="23"/>
  <c r="Q39" i="23"/>
  <c r="P39" i="23"/>
  <c r="E39" i="23"/>
  <c r="U39" i="23" s="1"/>
  <c r="U38" i="23"/>
  <c r="T38" i="23"/>
  <c r="S38" i="23"/>
  <c r="R38" i="23"/>
  <c r="Q38" i="23"/>
  <c r="P38" i="23"/>
  <c r="E38" i="23"/>
  <c r="S37" i="23"/>
  <c r="R37" i="23"/>
  <c r="Q37" i="23"/>
  <c r="P37" i="23"/>
  <c r="E37" i="23"/>
  <c r="O35" i="23"/>
  <c r="N35" i="23"/>
  <c r="M35" i="23"/>
  <c r="L35" i="23"/>
  <c r="K35" i="23"/>
  <c r="J35" i="23"/>
  <c r="I35" i="23"/>
  <c r="S35" i="23" s="1"/>
  <c r="H35" i="23"/>
  <c r="R35" i="23" s="1"/>
  <c r="G35" i="23"/>
  <c r="F35" i="23"/>
  <c r="E35" i="23"/>
  <c r="C35" i="23"/>
  <c r="B35" i="23"/>
  <c r="S34" i="23"/>
  <c r="R34" i="23"/>
  <c r="Q34" i="23"/>
  <c r="P34" i="23"/>
  <c r="T34" i="23" s="1"/>
  <c r="E34" i="23"/>
  <c r="U34" i="23" s="1"/>
  <c r="O32" i="23"/>
  <c r="N32" i="23"/>
  <c r="M32" i="23"/>
  <c r="L32" i="23"/>
  <c r="K32" i="23"/>
  <c r="J32" i="23"/>
  <c r="I32" i="23"/>
  <c r="H32" i="23"/>
  <c r="G32" i="23"/>
  <c r="F32" i="23"/>
  <c r="C32" i="23"/>
  <c r="B32" i="23"/>
  <c r="T31" i="23"/>
  <c r="S31" i="23"/>
  <c r="R31" i="23"/>
  <c r="Q31" i="23"/>
  <c r="P31" i="23"/>
  <c r="E31" i="23"/>
  <c r="U31" i="23" s="1"/>
  <c r="S30" i="23"/>
  <c r="R30" i="23"/>
  <c r="Q30" i="23"/>
  <c r="P30" i="23"/>
  <c r="E30" i="23"/>
  <c r="S29" i="23"/>
  <c r="R29" i="23"/>
  <c r="Q29" i="23"/>
  <c r="P29" i="23"/>
  <c r="E29" i="23"/>
  <c r="T29" i="23" s="1"/>
  <c r="S28" i="23"/>
  <c r="R28" i="23"/>
  <c r="Q28" i="23"/>
  <c r="P28" i="23"/>
  <c r="E28" i="23"/>
  <c r="T28" i="23" s="1"/>
  <c r="O26" i="23"/>
  <c r="N26" i="23"/>
  <c r="M26" i="23"/>
  <c r="L26" i="23"/>
  <c r="K26" i="23"/>
  <c r="S26" i="23" s="1"/>
  <c r="J26" i="23"/>
  <c r="R26" i="23" s="1"/>
  <c r="I26" i="23"/>
  <c r="H26" i="23"/>
  <c r="G26" i="23"/>
  <c r="F26" i="23"/>
  <c r="C26" i="23"/>
  <c r="B26" i="23"/>
  <c r="E26" i="23" s="1"/>
  <c r="U25" i="23"/>
  <c r="S25" i="23"/>
  <c r="R25" i="23"/>
  <c r="Q25" i="23"/>
  <c r="P25" i="23"/>
  <c r="E25" i="23"/>
  <c r="T25" i="23" s="1"/>
  <c r="S24" i="23"/>
  <c r="R24" i="23"/>
  <c r="Q24" i="23"/>
  <c r="P24" i="23"/>
  <c r="E24" i="23"/>
  <c r="U23" i="23"/>
  <c r="T23" i="23"/>
  <c r="S23" i="23"/>
  <c r="R23" i="23"/>
  <c r="Q23" i="23"/>
  <c r="P23" i="23"/>
  <c r="E23" i="23"/>
  <c r="U22" i="23"/>
  <c r="S22" i="23"/>
  <c r="R22" i="23"/>
  <c r="Q22" i="23"/>
  <c r="P22" i="23"/>
  <c r="E22" i="23"/>
  <c r="T22" i="23" s="1"/>
  <c r="S21" i="23"/>
  <c r="R21" i="23"/>
  <c r="Q21" i="23"/>
  <c r="P21" i="23"/>
  <c r="E21" i="23"/>
  <c r="T20" i="23"/>
  <c r="S20" i="23"/>
  <c r="R20" i="23"/>
  <c r="Q20" i="23"/>
  <c r="P20" i="23"/>
  <c r="E20" i="23"/>
  <c r="U20" i="23" s="1"/>
  <c r="S19" i="23"/>
  <c r="R19" i="23"/>
  <c r="Q19" i="23"/>
  <c r="P19" i="23"/>
  <c r="E19" i="23"/>
  <c r="U19" i="23" s="1"/>
  <c r="O17" i="23"/>
  <c r="N17" i="23"/>
  <c r="M17" i="23"/>
  <c r="L17" i="23"/>
  <c r="K17" i="23"/>
  <c r="S17" i="23" s="1"/>
  <c r="J17" i="23"/>
  <c r="I17" i="23"/>
  <c r="H17" i="23"/>
  <c r="R17" i="23" s="1"/>
  <c r="G17" i="23"/>
  <c r="F17" i="23"/>
  <c r="C17" i="23"/>
  <c r="B17" i="23"/>
  <c r="E17" i="23" s="1"/>
  <c r="S16" i="23"/>
  <c r="R16" i="23"/>
  <c r="Q16" i="23"/>
  <c r="P16" i="23"/>
  <c r="E16" i="23"/>
  <c r="U16" i="23" s="1"/>
  <c r="S15" i="23"/>
  <c r="R15" i="23"/>
  <c r="Q15" i="23"/>
  <c r="P15" i="23"/>
  <c r="E15" i="23"/>
  <c r="U14" i="23"/>
  <c r="S14" i="23"/>
  <c r="R14" i="23"/>
  <c r="Q14" i="23"/>
  <c r="P14" i="23"/>
  <c r="E14" i="23"/>
  <c r="T14" i="23" s="1"/>
  <c r="S13" i="23"/>
  <c r="R13" i="23"/>
  <c r="Q13" i="23"/>
  <c r="P13" i="23"/>
  <c r="E13" i="23"/>
  <c r="U13" i="23" s="1"/>
  <c r="U12" i="23"/>
  <c r="S12" i="23"/>
  <c r="R12" i="23"/>
  <c r="Q12" i="23"/>
  <c r="P12" i="23"/>
  <c r="E12" i="23"/>
  <c r="T12" i="23" s="1"/>
  <c r="S11" i="23"/>
  <c r="R11" i="23"/>
  <c r="Q11" i="23"/>
  <c r="U11" i="23" s="1"/>
  <c r="P11" i="23"/>
  <c r="T11" i="23" s="1"/>
  <c r="E11" i="23"/>
  <c r="S10" i="23"/>
  <c r="R10" i="23"/>
  <c r="Q10" i="23"/>
  <c r="P10" i="23"/>
  <c r="E10" i="23"/>
  <c r="T10" i="23" s="1"/>
  <c r="T9" i="23"/>
  <c r="S9" i="23"/>
  <c r="R9" i="23"/>
  <c r="Q9" i="23"/>
  <c r="P9" i="23"/>
  <c r="E9" i="23"/>
  <c r="S96" i="22"/>
  <c r="R96" i="22"/>
  <c r="Q96" i="22"/>
  <c r="P96" i="22"/>
  <c r="E96" i="22"/>
  <c r="U96" i="22" s="1"/>
  <c r="S95" i="22"/>
  <c r="R95" i="22"/>
  <c r="Q95" i="22"/>
  <c r="P95" i="22"/>
  <c r="E95" i="22"/>
  <c r="T95" i="22" s="1"/>
  <c r="S94" i="22"/>
  <c r="R94" i="22"/>
  <c r="Q94" i="22"/>
  <c r="P94" i="22"/>
  <c r="E94" i="22"/>
  <c r="T94" i="22" s="1"/>
  <c r="S93" i="22"/>
  <c r="R93" i="22"/>
  <c r="Q93" i="22"/>
  <c r="P93" i="22"/>
  <c r="E93" i="22"/>
  <c r="U93" i="22" s="1"/>
  <c r="S92" i="22"/>
  <c r="R92" i="22"/>
  <c r="Q92" i="22"/>
  <c r="P92" i="22"/>
  <c r="E92" i="22"/>
  <c r="U91" i="22"/>
  <c r="T91" i="22"/>
  <c r="S91" i="22"/>
  <c r="R91" i="22"/>
  <c r="Q91" i="22"/>
  <c r="P91" i="22"/>
  <c r="E91" i="22"/>
  <c r="S90" i="22"/>
  <c r="R90" i="22"/>
  <c r="Q90" i="22"/>
  <c r="P90" i="22"/>
  <c r="E90" i="22"/>
  <c r="S89" i="22"/>
  <c r="R89" i="22"/>
  <c r="Q89" i="22"/>
  <c r="P89" i="22"/>
  <c r="E89" i="22"/>
  <c r="S88" i="22"/>
  <c r="R88" i="22"/>
  <c r="Q88" i="22"/>
  <c r="P88" i="22"/>
  <c r="E88" i="22"/>
  <c r="O75" i="22"/>
  <c r="N75" i="22"/>
  <c r="M75" i="22"/>
  <c r="L75" i="22"/>
  <c r="K75" i="22"/>
  <c r="J75" i="22"/>
  <c r="I75" i="22"/>
  <c r="H75" i="22"/>
  <c r="G75" i="22"/>
  <c r="F75" i="22"/>
  <c r="C75" i="22"/>
  <c r="B75" i="22"/>
  <c r="O74" i="22"/>
  <c r="N74" i="22"/>
  <c r="M74" i="22"/>
  <c r="L74" i="22"/>
  <c r="K74" i="22"/>
  <c r="J74" i="22"/>
  <c r="I74" i="22"/>
  <c r="H74" i="22"/>
  <c r="R74" i="22" s="1"/>
  <c r="G74" i="22"/>
  <c r="F74" i="22"/>
  <c r="C74" i="22"/>
  <c r="E74" i="22" s="1"/>
  <c r="B74" i="22"/>
  <c r="O73" i="22"/>
  <c r="N73" i="22"/>
  <c r="M73" i="22"/>
  <c r="L73" i="22"/>
  <c r="K73" i="22"/>
  <c r="J73" i="22"/>
  <c r="I73" i="22"/>
  <c r="S73" i="22" s="1"/>
  <c r="H73" i="22"/>
  <c r="R73" i="22" s="1"/>
  <c r="G73" i="22"/>
  <c r="F73" i="22"/>
  <c r="C73" i="22"/>
  <c r="B73" i="22"/>
  <c r="U72" i="22"/>
  <c r="T72" i="22"/>
  <c r="S72" i="22"/>
  <c r="R72" i="22"/>
  <c r="Q72" i="22"/>
  <c r="P72" i="22"/>
  <c r="E72" i="22"/>
  <c r="S71" i="22"/>
  <c r="R71" i="22"/>
  <c r="Q71" i="22"/>
  <c r="P71" i="22"/>
  <c r="E71" i="22"/>
  <c r="O69" i="22"/>
  <c r="N69" i="22"/>
  <c r="M69" i="22"/>
  <c r="L69" i="22"/>
  <c r="K69" i="22"/>
  <c r="J69" i="22"/>
  <c r="I69" i="22"/>
  <c r="H69" i="22"/>
  <c r="G69" i="22"/>
  <c r="F69" i="22"/>
  <c r="C69" i="22"/>
  <c r="B69" i="22"/>
  <c r="O68" i="22"/>
  <c r="N68" i="22"/>
  <c r="M68" i="22"/>
  <c r="L68" i="22"/>
  <c r="K68" i="22"/>
  <c r="J68" i="22"/>
  <c r="I68" i="22"/>
  <c r="S68" i="22" s="1"/>
  <c r="H68" i="22"/>
  <c r="R68" i="22" s="1"/>
  <c r="G68" i="22"/>
  <c r="F68" i="22"/>
  <c r="C68" i="22"/>
  <c r="B68" i="22"/>
  <c r="T67" i="22"/>
  <c r="S67" i="22"/>
  <c r="R67" i="22"/>
  <c r="Q67" i="22"/>
  <c r="P67" i="22"/>
  <c r="E67" i="22"/>
  <c r="U67" i="22" s="1"/>
  <c r="S66" i="22"/>
  <c r="R66" i="22"/>
  <c r="Q66" i="22"/>
  <c r="P66" i="22"/>
  <c r="E66" i="22"/>
  <c r="S65" i="22"/>
  <c r="R65" i="22"/>
  <c r="Q65" i="22"/>
  <c r="P65" i="22"/>
  <c r="E65" i="22"/>
  <c r="U65" i="22" s="1"/>
  <c r="S64" i="22"/>
  <c r="R64" i="22"/>
  <c r="Q64" i="22"/>
  <c r="P64" i="22"/>
  <c r="E64" i="22"/>
  <c r="T64" i="22" s="1"/>
  <c r="U63" i="22"/>
  <c r="S63" i="22"/>
  <c r="R63" i="22"/>
  <c r="Q63" i="22"/>
  <c r="P63" i="22"/>
  <c r="E63" i="22"/>
  <c r="T63" i="22" s="1"/>
  <c r="O61" i="22"/>
  <c r="N61" i="22"/>
  <c r="M61" i="22"/>
  <c r="L61" i="22"/>
  <c r="K61" i="22"/>
  <c r="J61" i="22"/>
  <c r="I61" i="22"/>
  <c r="H61" i="22"/>
  <c r="C61" i="22"/>
  <c r="B61" i="22"/>
  <c r="S60" i="22"/>
  <c r="R60" i="22"/>
  <c r="Q60" i="22"/>
  <c r="P60" i="22"/>
  <c r="E60" i="22"/>
  <c r="T60" i="22" s="1"/>
  <c r="U59" i="22"/>
  <c r="S59" i="22"/>
  <c r="R59" i="22"/>
  <c r="Q59" i="22"/>
  <c r="P59" i="22"/>
  <c r="E59" i="22"/>
  <c r="T59" i="22" s="1"/>
  <c r="U58" i="22"/>
  <c r="S58" i="22"/>
  <c r="R58" i="22"/>
  <c r="Q58" i="22"/>
  <c r="P58" i="22"/>
  <c r="E58" i="22"/>
  <c r="T58" i="22" s="1"/>
  <c r="T57" i="22"/>
  <c r="S57" i="22"/>
  <c r="R57" i="22"/>
  <c r="Q57" i="22"/>
  <c r="P57" i="22"/>
  <c r="E57" i="22"/>
  <c r="U57" i="22" s="1"/>
  <c r="O55" i="22"/>
  <c r="N55" i="22"/>
  <c r="M55" i="22"/>
  <c r="L55" i="22"/>
  <c r="K55" i="22"/>
  <c r="J55" i="22"/>
  <c r="I55" i="22"/>
  <c r="S55" i="22" s="1"/>
  <c r="H55" i="22"/>
  <c r="R55" i="22" s="1"/>
  <c r="G55" i="22"/>
  <c r="F55" i="22"/>
  <c r="C55" i="22"/>
  <c r="B55" i="22"/>
  <c r="S54" i="22"/>
  <c r="R54" i="22"/>
  <c r="Q54" i="22"/>
  <c r="P54" i="22"/>
  <c r="E54" i="22"/>
  <c r="S53" i="22"/>
  <c r="R53" i="22"/>
  <c r="Q53" i="22"/>
  <c r="P53" i="22"/>
  <c r="E53" i="22"/>
  <c r="U53" i="22" s="1"/>
  <c r="S52" i="22"/>
  <c r="R52" i="22"/>
  <c r="Q52" i="22"/>
  <c r="P52" i="22"/>
  <c r="E52" i="22"/>
  <c r="T52" i="22" s="1"/>
  <c r="U51" i="22"/>
  <c r="S51" i="22"/>
  <c r="R51" i="22"/>
  <c r="Q51" i="22"/>
  <c r="P51" i="22"/>
  <c r="E51" i="22"/>
  <c r="T51" i="22" s="1"/>
  <c r="S50" i="22"/>
  <c r="R50" i="22"/>
  <c r="Q50" i="22"/>
  <c r="P50" i="22"/>
  <c r="E50" i="22"/>
  <c r="U50" i="22" s="1"/>
  <c r="U49" i="22"/>
  <c r="S49" i="22"/>
  <c r="R49" i="22"/>
  <c r="Q49" i="22"/>
  <c r="P49" i="22"/>
  <c r="E49" i="22"/>
  <c r="T49" i="22" s="1"/>
  <c r="S48" i="22"/>
  <c r="R48" i="22"/>
  <c r="Q48" i="22"/>
  <c r="P48" i="22"/>
  <c r="E48" i="22"/>
  <c r="U48" i="22" s="1"/>
  <c r="S47" i="22"/>
  <c r="R47" i="22"/>
  <c r="Q47" i="22"/>
  <c r="P47" i="22"/>
  <c r="E47" i="22"/>
  <c r="U47" i="22" s="1"/>
  <c r="S46" i="22"/>
  <c r="R46" i="22"/>
  <c r="Q46" i="22"/>
  <c r="P46" i="22"/>
  <c r="E46" i="22"/>
  <c r="S45" i="22"/>
  <c r="R45" i="22"/>
  <c r="Q45" i="22"/>
  <c r="P45" i="22"/>
  <c r="E45" i="22"/>
  <c r="S44" i="22"/>
  <c r="R44" i="22"/>
  <c r="Q44" i="22"/>
  <c r="P44" i="22"/>
  <c r="E44" i="22"/>
  <c r="T44" i="22" s="1"/>
  <c r="O42" i="22"/>
  <c r="N42" i="22"/>
  <c r="M42" i="22"/>
  <c r="L42" i="22"/>
  <c r="K42" i="22"/>
  <c r="J42" i="22"/>
  <c r="R42" i="22" s="1"/>
  <c r="I42" i="22"/>
  <c r="H42" i="22"/>
  <c r="G42" i="22"/>
  <c r="F42" i="22"/>
  <c r="C42" i="22"/>
  <c r="B42" i="22"/>
  <c r="S41" i="22"/>
  <c r="R41" i="22"/>
  <c r="Q41" i="22"/>
  <c r="P41" i="22"/>
  <c r="E41" i="22"/>
  <c r="T41" i="22" s="1"/>
  <c r="U40" i="22"/>
  <c r="S40" i="22"/>
  <c r="R40" i="22"/>
  <c r="Q40" i="22"/>
  <c r="P40" i="22"/>
  <c r="E40" i="22"/>
  <c r="T40" i="22" s="1"/>
  <c r="S39" i="22"/>
  <c r="R39" i="22"/>
  <c r="Q39" i="22"/>
  <c r="P39" i="22"/>
  <c r="E39" i="22"/>
  <c r="U39" i="22" s="1"/>
  <c r="U38" i="22"/>
  <c r="T38" i="22"/>
  <c r="S38" i="22"/>
  <c r="R38" i="22"/>
  <c r="Q38" i="22"/>
  <c r="P38" i="22"/>
  <c r="E38" i="22"/>
  <c r="S37" i="22"/>
  <c r="R37" i="22"/>
  <c r="Q37" i="22"/>
  <c r="P37" i="22"/>
  <c r="E37" i="22"/>
  <c r="U37" i="22" s="1"/>
  <c r="O35" i="22"/>
  <c r="N35" i="22"/>
  <c r="M35" i="22"/>
  <c r="L35" i="22"/>
  <c r="K35" i="22"/>
  <c r="J35" i="22"/>
  <c r="I35" i="22"/>
  <c r="H35" i="22"/>
  <c r="P35" i="22" s="1"/>
  <c r="G35" i="22"/>
  <c r="F35" i="22"/>
  <c r="C35" i="22"/>
  <c r="B35" i="22"/>
  <c r="E35" i="22" s="1"/>
  <c r="U34" i="22"/>
  <c r="T34" i="22"/>
  <c r="S34" i="22"/>
  <c r="R34" i="22"/>
  <c r="Q34" i="22"/>
  <c r="P34" i="22"/>
  <c r="E34" i="22"/>
  <c r="O32" i="22"/>
  <c r="N32" i="22"/>
  <c r="M32" i="22"/>
  <c r="L32" i="22"/>
  <c r="K32" i="22"/>
  <c r="J32" i="22"/>
  <c r="I32" i="22"/>
  <c r="S32" i="22" s="1"/>
  <c r="H32" i="22"/>
  <c r="G32" i="22"/>
  <c r="F32" i="22"/>
  <c r="C32" i="22"/>
  <c r="B32" i="22"/>
  <c r="U31" i="22"/>
  <c r="T31" i="22"/>
  <c r="S31" i="22"/>
  <c r="R31" i="22"/>
  <c r="Q31" i="22"/>
  <c r="P31" i="22"/>
  <c r="E31" i="22"/>
  <c r="S30" i="22"/>
  <c r="R30" i="22"/>
  <c r="Q30" i="22"/>
  <c r="P30" i="22"/>
  <c r="E30" i="22"/>
  <c r="S29" i="22"/>
  <c r="R29" i="22"/>
  <c r="Q29" i="22"/>
  <c r="P29" i="22"/>
  <c r="E29" i="22"/>
  <c r="U29" i="22" s="1"/>
  <c r="S28" i="22"/>
  <c r="R28" i="22"/>
  <c r="Q28" i="22"/>
  <c r="P28" i="22"/>
  <c r="E28" i="22"/>
  <c r="U28" i="22" s="1"/>
  <c r="S26" i="22"/>
  <c r="O26" i="22"/>
  <c r="N26" i="22"/>
  <c r="M26" i="22"/>
  <c r="L26" i="22"/>
  <c r="K26" i="22"/>
  <c r="J26" i="22"/>
  <c r="I26" i="22"/>
  <c r="H26" i="22"/>
  <c r="R26" i="22" s="1"/>
  <c r="G26" i="22"/>
  <c r="F26" i="22"/>
  <c r="E26" i="22"/>
  <c r="C26" i="22"/>
  <c r="B26" i="22"/>
  <c r="S25" i="22"/>
  <c r="R25" i="22"/>
  <c r="Q25" i="22"/>
  <c r="P25" i="22"/>
  <c r="E25" i="22"/>
  <c r="U25" i="22" s="1"/>
  <c r="S24" i="22"/>
  <c r="R24" i="22"/>
  <c r="Q24" i="22"/>
  <c r="P24" i="22"/>
  <c r="E24" i="22"/>
  <c r="T24" i="22" s="1"/>
  <c r="U23" i="22"/>
  <c r="S23" i="22"/>
  <c r="R23" i="22"/>
  <c r="Q23" i="22"/>
  <c r="P23" i="22"/>
  <c r="E23" i="22"/>
  <c r="T23" i="22" s="1"/>
  <c r="S22" i="22"/>
  <c r="R22" i="22"/>
  <c r="Q22" i="22"/>
  <c r="P22" i="22"/>
  <c r="E22" i="22"/>
  <c r="U22" i="22" s="1"/>
  <c r="S21" i="22"/>
  <c r="R21" i="22"/>
  <c r="Q21" i="22"/>
  <c r="P21" i="22"/>
  <c r="E21" i="22"/>
  <c r="U21" i="22" s="1"/>
  <c r="S20" i="22"/>
  <c r="R20" i="22"/>
  <c r="Q20" i="22"/>
  <c r="P20" i="22"/>
  <c r="E20" i="22"/>
  <c r="S19" i="22"/>
  <c r="R19" i="22"/>
  <c r="Q19" i="22"/>
  <c r="P19" i="22"/>
  <c r="E19" i="22"/>
  <c r="O17" i="22"/>
  <c r="N17" i="22"/>
  <c r="M17" i="22"/>
  <c r="L17" i="22"/>
  <c r="K17" i="22"/>
  <c r="J17" i="22"/>
  <c r="I17" i="22"/>
  <c r="S17" i="22" s="1"/>
  <c r="H17" i="22"/>
  <c r="R17" i="22" s="1"/>
  <c r="G17" i="22"/>
  <c r="F17" i="22"/>
  <c r="E17" i="22"/>
  <c r="C17" i="22"/>
  <c r="B17" i="22"/>
  <c r="T16" i="22"/>
  <c r="S16" i="22"/>
  <c r="R16" i="22"/>
  <c r="Q16" i="22"/>
  <c r="P16" i="22"/>
  <c r="E16" i="22"/>
  <c r="U16" i="22" s="1"/>
  <c r="S15" i="22"/>
  <c r="R15" i="22"/>
  <c r="Q15" i="22"/>
  <c r="P15" i="22"/>
  <c r="E15" i="22"/>
  <c r="U15" i="22" s="1"/>
  <c r="S14" i="22"/>
  <c r="R14" i="22"/>
  <c r="Q14" i="22"/>
  <c r="P14" i="22"/>
  <c r="E14" i="22"/>
  <c r="U14" i="22" s="1"/>
  <c r="S13" i="22"/>
  <c r="R13" i="22"/>
  <c r="Q13" i="22"/>
  <c r="P13" i="22"/>
  <c r="E13" i="22"/>
  <c r="T13" i="22" s="1"/>
  <c r="U12" i="22"/>
  <c r="S12" i="22"/>
  <c r="R12" i="22"/>
  <c r="Q12" i="22"/>
  <c r="P12" i="22"/>
  <c r="E12" i="22"/>
  <c r="T12" i="22" s="1"/>
  <c r="S11" i="22"/>
  <c r="R11" i="22"/>
  <c r="Q11" i="22"/>
  <c r="P11" i="22"/>
  <c r="E11" i="22"/>
  <c r="U11" i="22" s="1"/>
  <c r="S10" i="22"/>
  <c r="R10" i="22"/>
  <c r="Q10" i="22"/>
  <c r="P10" i="22"/>
  <c r="E10" i="22"/>
  <c r="U9" i="22"/>
  <c r="T9" i="22"/>
  <c r="S9" i="22"/>
  <c r="R9" i="22"/>
  <c r="Q9" i="22"/>
  <c r="P9" i="22"/>
  <c r="E9" i="22"/>
  <c r="T96" i="21"/>
  <c r="S96" i="21"/>
  <c r="R96" i="21"/>
  <c r="Q96" i="21"/>
  <c r="P96" i="21"/>
  <c r="E96" i="21"/>
  <c r="U96" i="21" s="1"/>
  <c r="T95" i="21"/>
  <c r="S95" i="21"/>
  <c r="R95" i="21"/>
  <c r="Q95" i="21"/>
  <c r="P95" i="21"/>
  <c r="E95" i="21"/>
  <c r="U95" i="21" s="1"/>
  <c r="S94" i="21"/>
  <c r="R94" i="21"/>
  <c r="Q94" i="21"/>
  <c r="P94" i="21"/>
  <c r="E94" i="21"/>
  <c r="U94" i="21" s="1"/>
  <c r="S93" i="21"/>
  <c r="R93" i="21"/>
  <c r="Q93" i="21"/>
  <c r="P93" i="21"/>
  <c r="E93" i="21"/>
  <c r="T93" i="21" s="1"/>
  <c r="U92" i="21"/>
  <c r="S92" i="21"/>
  <c r="R92" i="21"/>
  <c r="Q92" i="21"/>
  <c r="P92" i="21"/>
  <c r="E92" i="21"/>
  <c r="T92" i="21" s="1"/>
  <c r="S91" i="21"/>
  <c r="R91" i="21"/>
  <c r="Q91" i="21"/>
  <c r="P91" i="21"/>
  <c r="E91" i="21"/>
  <c r="U91" i="21" s="1"/>
  <c r="T90" i="21"/>
  <c r="S90" i="21"/>
  <c r="R90" i="21"/>
  <c r="Q90" i="21"/>
  <c r="P90" i="21"/>
  <c r="E90" i="21"/>
  <c r="U90" i="21" s="1"/>
  <c r="S89" i="21"/>
  <c r="R89" i="21"/>
  <c r="Q89" i="21"/>
  <c r="P89" i="21"/>
  <c r="E89" i="21"/>
  <c r="S88" i="21"/>
  <c r="R88" i="21"/>
  <c r="Q88" i="21"/>
  <c r="P88" i="21"/>
  <c r="E88" i="21"/>
  <c r="U88" i="21" s="1"/>
  <c r="O75" i="21"/>
  <c r="N75" i="21"/>
  <c r="M75" i="21"/>
  <c r="L75" i="21"/>
  <c r="K75" i="21"/>
  <c r="J75" i="21"/>
  <c r="I75" i="21"/>
  <c r="H75" i="21"/>
  <c r="G75" i="21"/>
  <c r="F75" i="21"/>
  <c r="C75" i="21"/>
  <c r="B75" i="21"/>
  <c r="O74" i="21"/>
  <c r="N74" i="21"/>
  <c r="M74" i="21"/>
  <c r="L74" i="21"/>
  <c r="K74" i="21"/>
  <c r="J74" i="21"/>
  <c r="I74" i="21"/>
  <c r="H74" i="21"/>
  <c r="P74" i="21" s="1"/>
  <c r="G74" i="21"/>
  <c r="F74" i="21"/>
  <c r="C74" i="21"/>
  <c r="B74" i="21"/>
  <c r="O73" i="21"/>
  <c r="N73" i="21"/>
  <c r="M73" i="21"/>
  <c r="L73" i="21"/>
  <c r="K73" i="21"/>
  <c r="S73" i="21" s="1"/>
  <c r="J73" i="21"/>
  <c r="I73" i="21"/>
  <c r="H73" i="21"/>
  <c r="G73" i="21"/>
  <c r="F73" i="21"/>
  <c r="C73" i="21"/>
  <c r="B73" i="21"/>
  <c r="E73" i="21" s="1"/>
  <c r="U72" i="21"/>
  <c r="T72" i="21"/>
  <c r="S72" i="21"/>
  <c r="R72" i="21"/>
  <c r="Q72" i="21"/>
  <c r="P72" i="21"/>
  <c r="E72" i="21"/>
  <c r="S71" i="21"/>
  <c r="R71" i="21"/>
  <c r="Q71" i="21"/>
  <c r="P71" i="21"/>
  <c r="E71" i="21"/>
  <c r="O69" i="21"/>
  <c r="N69" i="21"/>
  <c r="M69" i="21"/>
  <c r="L69" i="21"/>
  <c r="K69" i="21"/>
  <c r="J69" i="21"/>
  <c r="I69" i="21"/>
  <c r="H69" i="21"/>
  <c r="G69" i="21"/>
  <c r="F69" i="21"/>
  <c r="C69" i="21"/>
  <c r="B69" i="21"/>
  <c r="O68" i="21"/>
  <c r="N68" i="21"/>
  <c r="M68" i="21"/>
  <c r="L68" i="21"/>
  <c r="K68" i="21"/>
  <c r="J68" i="21"/>
  <c r="I68" i="21"/>
  <c r="S68" i="21" s="1"/>
  <c r="H68" i="21"/>
  <c r="R68" i="21" s="1"/>
  <c r="G68" i="21"/>
  <c r="F68" i="21"/>
  <c r="C68" i="21"/>
  <c r="B68" i="21"/>
  <c r="U67" i="21"/>
  <c r="S67" i="21"/>
  <c r="R67" i="21"/>
  <c r="Q67" i="21"/>
  <c r="P67" i="21"/>
  <c r="E67" i="21"/>
  <c r="T67" i="21" s="1"/>
  <c r="S66" i="21"/>
  <c r="R66" i="21"/>
  <c r="Q66" i="21"/>
  <c r="P66" i="21"/>
  <c r="E66" i="21"/>
  <c r="T66" i="21" s="1"/>
  <c r="S65" i="21"/>
  <c r="R65" i="21"/>
  <c r="Q65" i="21"/>
  <c r="P65" i="21"/>
  <c r="E65" i="21"/>
  <c r="U65" i="21" s="1"/>
  <c r="S64" i="21"/>
  <c r="R64" i="21"/>
  <c r="Q64" i="21"/>
  <c r="P64" i="21"/>
  <c r="E64" i="21"/>
  <c r="U64" i="21" s="1"/>
  <c r="S63" i="21"/>
  <c r="R63" i="21"/>
  <c r="Q63" i="21"/>
  <c r="P63" i="21"/>
  <c r="E63" i="21"/>
  <c r="O61" i="21"/>
  <c r="N61" i="21"/>
  <c r="M61" i="21"/>
  <c r="L61" i="21"/>
  <c r="K61" i="21"/>
  <c r="J61" i="21"/>
  <c r="I61" i="21"/>
  <c r="S61" i="21" s="1"/>
  <c r="H61" i="21"/>
  <c r="R61" i="21" s="1"/>
  <c r="C61" i="21"/>
  <c r="B61" i="21"/>
  <c r="S60" i="21"/>
  <c r="R60" i="21"/>
  <c r="Q60" i="21"/>
  <c r="P60" i="21"/>
  <c r="E60" i="21"/>
  <c r="S59" i="21"/>
  <c r="R59" i="21"/>
  <c r="Q59" i="21"/>
  <c r="P59" i="21"/>
  <c r="E59" i="21"/>
  <c r="U58" i="21"/>
  <c r="T58" i="21"/>
  <c r="S58" i="21"/>
  <c r="R58" i="21"/>
  <c r="Q58" i="21"/>
  <c r="P58" i="21"/>
  <c r="E58" i="21"/>
  <c r="S57" i="21"/>
  <c r="R57" i="21"/>
  <c r="Q57" i="21"/>
  <c r="P57" i="21"/>
  <c r="E57" i="21"/>
  <c r="U57" i="21" s="1"/>
  <c r="O55" i="21"/>
  <c r="N55" i="21"/>
  <c r="M55" i="21"/>
  <c r="L55" i="21"/>
  <c r="K55" i="21"/>
  <c r="J55" i="21"/>
  <c r="I55" i="21"/>
  <c r="S55" i="21" s="1"/>
  <c r="H55" i="21"/>
  <c r="R55" i="21" s="1"/>
  <c r="G55" i="21"/>
  <c r="F55" i="21"/>
  <c r="C55" i="21"/>
  <c r="B55" i="21"/>
  <c r="S54" i="21"/>
  <c r="R54" i="21"/>
  <c r="Q54" i="21"/>
  <c r="P54" i="21"/>
  <c r="E54" i="21"/>
  <c r="U54" i="21" s="1"/>
  <c r="S53" i="21"/>
  <c r="R53" i="21"/>
  <c r="Q53" i="21"/>
  <c r="P53" i="21"/>
  <c r="E53" i="21"/>
  <c r="U53" i="21" s="1"/>
  <c r="S52" i="21"/>
  <c r="R52" i="21"/>
  <c r="Q52" i="21"/>
  <c r="P52" i="21"/>
  <c r="E52" i="21"/>
  <c r="U52" i="21" s="1"/>
  <c r="S51" i="21"/>
  <c r="R51" i="21"/>
  <c r="Q51" i="21"/>
  <c r="P51" i="21"/>
  <c r="E51" i="21"/>
  <c r="U51" i="21" s="1"/>
  <c r="S50" i="21"/>
  <c r="R50" i="21"/>
  <c r="Q50" i="21"/>
  <c r="P50" i="21"/>
  <c r="E50" i="21"/>
  <c r="T50" i="21" s="1"/>
  <c r="S49" i="21"/>
  <c r="R49" i="21"/>
  <c r="Q49" i="21"/>
  <c r="P49" i="21"/>
  <c r="E49" i="21"/>
  <c r="T49" i="21" s="1"/>
  <c r="S48" i="21"/>
  <c r="R48" i="21"/>
  <c r="Q48" i="21"/>
  <c r="P48" i="21"/>
  <c r="E48" i="21"/>
  <c r="T47" i="21"/>
  <c r="S47" i="21"/>
  <c r="R47" i="21"/>
  <c r="Q47" i="21"/>
  <c r="P47" i="21"/>
  <c r="E47" i="21"/>
  <c r="U47" i="21" s="1"/>
  <c r="S46" i="21"/>
  <c r="R46" i="21"/>
  <c r="Q46" i="21"/>
  <c r="P46" i="21"/>
  <c r="E46" i="21"/>
  <c r="T46" i="21" s="1"/>
  <c r="U45" i="21"/>
  <c r="T45" i="21"/>
  <c r="S45" i="21"/>
  <c r="R45" i="21"/>
  <c r="Q45" i="21"/>
  <c r="P45" i="21"/>
  <c r="E45" i="21"/>
  <c r="S44" i="21"/>
  <c r="R44" i="21"/>
  <c r="Q44" i="21"/>
  <c r="P44" i="21"/>
  <c r="E44" i="21"/>
  <c r="U44" i="21" s="1"/>
  <c r="O42" i="21"/>
  <c r="N42" i="21"/>
  <c r="M42" i="21"/>
  <c r="L42" i="21"/>
  <c r="K42" i="21"/>
  <c r="J42" i="21"/>
  <c r="I42" i="21"/>
  <c r="S42" i="21" s="1"/>
  <c r="H42" i="21"/>
  <c r="R42" i="21" s="1"/>
  <c r="G42" i="21"/>
  <c r="F42" i="21"/>
  <c r="E42" i="21"/>
  <c r="C42" i="21"/>
  <c r="B42" i="21"/>
  <c r="S41" i="21"/>
  <c r="R41" i="21"/>
  <c r="Q41" i="21"/>
  <c r="P41" i="21"/>
  <c r="E41" i="21"/>
  <c r="U41" i="21" s="1"/>
  <c r="S40" i="21"/>
  <c r="R40" i="21"/>
  <c r="Q40" i="21"/>
  <c r="P40" i="21"/>
  <c r="E40" i="21"/>
  <c r="U40" i="21" s="1"/>
  <c r="S39" i="21"/>
  <c r="R39" i="21"/>
  <c r="Q39" i="21"/>
  <c r="P39" i="21"/>
  <c r="E39" i="21"/>
  <c r="T39" i="21" s="1"/>
  <c r="S38" i="21"/>
  <c r="R38" i="21"/>
  <c r="Q38" i="21"/>
  <c r="P38" i="21"/>
  <c r="E38" i="21"/>
  <c r="U38" i="21" s="1"/>
  <c r="S37" i="21"/>
  <c r="R37" i="21"/>
  <c r="Q37" i="21"/>
  <c r="P37" i="21"/>
  <c r="E37" i="21"/>
  <c r="T37" i="21" s="1"/>
  <c r="O35" i="21"/>
  <c r="N35" i="21"/>
  <c r="M35" i="21"/>
  <c r="L35" i="21"/>
  <c r="K35" i="21"/>
  <c r="J35" i="21"/>
  <c r="R35" i="21" s="1"/>
  <c r="I35" i="21"/>
  <c r="S35" i="21" s="1"/>
  <c r="H35" i="21"/>
  <c r="G35" i="21"/>
  <c r="F35" i="21"/>
  <c r="C35" i="21"/>
  <c r="B35" i="21"/>
  <c r="E35" i="21" s="1"/>
  <c r="U34" i="21"/>
  <c r="S34" i="21"/>
  <c r="R34" i="21"/>
  <c r="Q34" i="21"/>
  <c r="P34" i="21"/>
  <c r="E34" i="21"/>
  <c r="O32" i="21"/>
  <c r="N32" i="21"/>
  <c r="M32" i="21"/>
  <c r="L32" i="21"/>
  <c r="K32" i="21"/>
  <c r="J32" i="21"/>
  <c r="I32" i="21"/>
  <c r="S32" i="21" s="1"/>
  <c r="H32" i="21"/>
  <c r="G32" i="21"/>
  <c r="F32" i="21"/>
  <c r="C32" i="21"/>
  <c r="B32" i="21"/>
  <c r="S31" i="21"/>
  <c r="R31" i="21"/>
  <c r="Q31" i="21"/>
  <c r="P31" i="21"/>
  <c r="E31" i="21"/>
  <c r="U30" i="21"/>
  <c r="T30" i="21"/>
  <c r="S30" i="21"/>
  <c r="R30" i="21"/>
  <c r="Q30" i="21"/>
  <c r="P30" i="21"/>
  <c r="E30" i="21"/>
  <c r="U29" i="21"/>
  <c r="T29" i="21"/>
  <c r="S29" i="21"/>
  <c r="R29" i="21"/>
  <c r="Q29" i="21"/>
  <c r="P29" i="21"/>
  <c r="E29" i="21"/>
  <c r="U28" i="21"/>
  <c r="S28" i="21"/>
  <c r="R28" i="21"/>
  <c r="Q28" i="21"/>
  <c r="P28" i="21"/>
  <c r="E28" i="21"/>
  <c r="T28" i="21" s="1"/>
  <c r="O26" i="21"/>
  <c r="N26" i="21"/>
  <c r="M26" i="21"/>
  <c r="L26" i="21"/>
  <c r="K26" i="21"/>
  <c r="J26" i="21"/>
  <c r="I26" i="21"/>
  <c r="S26" i="21" s="1"/>
  <c r="H26" i="21"/>
  <c r="R26" i="21" s="1"/>
  <c r="G26" i="21"/>
  <c r="F26" i="21"/>
  <c r="C26" i="21"/>
  <c r="B26" i="21"/>
  <c r="U25" i="21"/>
  <c r="S25" i="21"/>
  <c r="R25" i="21"/>
  <c r="Q25" i="21"/>
  <c r="P25" i="21"/>
  <c r="E25" i="21"/>
  <c r="T25" i="21" s="1"/>
  <c r="S24" i="21"/>
  <c r="R24" i="21"/>
  <c r="Q24" i="21"/>
  <c r="P24" i="21"/>
  <c r="E24" i="21"/>
  <c r="S23" i="21"/>
  <c r="R23" i="21"/>
  <c r="Q23" i="21"/>
  <c r="P23" i="21"/>
  <c r="E23" i="21"/>
  <c r="U23" i="21" s="1"/>
  <c r="S22" i="21"/>
  <c r="R22" i="21"/>
  <c r="Q22" i="21"/>
  <c r="P22" i="21"/>
  <c r="E22" i="21"/>
  <c r="T22" i="21" s="1"/>
  <c r="S21" i="21"/>
  <c r="R21" i="21"/>
  <c r="Q21" i="21"/>
  <c r="P21" i="21"/>
  <c r="E21" i="21"/>
  <c r="U21" i="21" s="1"/>
  <c r="S20" i="21"/>
  <c r="R20" i="21"/>
  <c r="Q20" i="21"/>
  <c r="P20" i="21"/>
  <c r="E20" i="21"/>
  <c r="U19" i="21"/>
  <c r="T19" i="21"/>
  <c r="S19" i="21"/>
  <c r="R19" i="21"/>
  <c r="Q19" i="21"/>
  <c r="P19" i="21"/>
  <c r="E19" i="21"/>
  <c r="O17" i="21"/>
  <c r="N17" i="21"/>
  <c r="M17" i="21"/>
  <c r="L17" i="21"/>
  <c r="K17" i="21"/>
  <c r="J17" i="21"/>
  <c r="I17" i="21"/>
  <c r="H17" i="21"/>
  <c r="P17" i="21" s="1"/>
  <c r="G17" i="21"/>
  <c r="F17" i="21"/>
  <c r="C17" i="21"/>
  <c r="B17" i="21"/>
  <c r="S16" i="21"/>
  <c r="R16" i="21"/>
  <c r="Q16" i="21"/>
  <c r="P16" i="21"/>
  <c r="E16" i="21"/>
  <c r="U16" i="21" s="1"/>
  <c r="S15" i="21"/>
  <c r="R15" i="21"/>
  <c r="Q15" i="21"/>
  <c r="P15" i="21"/>
  <c r="E15" i="21"/>
  <c r="T15" i="21" s="1"/>
  <c r="U14" i="21"/>
  <c r="T14" i="21"/>
  <c r="S14" i="21"/>
  <c r="R14" i="21"/>
  <c r="Q14" i="21"/>
  <c r="P14" i="21"/>
  <c r="E14" i="21"/>
  <c r="T13" i="21"/>
  <c r="S13" i="21"/>
  <c r="R13" i="21"/>
  <c r="Q13" i="21"/>
  <c r="P13" i="21"/>
  <c r="E13" i="21"/>
  <c r="U13" i="21" s="1"/>
  <c r="S12" i="21"/>
  <c r="R12" i="21"/>
  <c r="Q12" i="21"/>
  <c r="P12" i="21"/>
  <c r="E12" i="21"/>
  <c r="U12" i="21" s="1"/>
  <c r="S11" i="21"/>
  <c r="R11" i="21"/>
  <c r="Q11" i="21"/>
  <c r="P11" i="21"/>
  <c r="E11" i="21"/>
  <c r="T11" i="21" s="1"/>
  <c r="S10" i="21"/>
  <c r="R10" i="21"/>
  <c r="Q10" i="21"/>
  <c r="P10" i="21"/>
  <c r="E10" i="21"/>
  <c r="S9" i="21"/>
  <c r="R9" i="21"/>
  <c r="Q9" i="21"/>
  <c r="P9" i="21"/>
  <c r="E9" i="21"/>
  <c r="U9" i="21" s="1"/>
  <c r="U96" i="20"/>
  <c r="T96" i="20"/>
  <c r="S96" i="20"/>
  <c r="R96" i="20"/>
  <c r="Q96" i="20"/>
  <c r="P96" i="20"/>
  <c r="E96" i="20"/>
  <c r="S95" i="20"/>
  <c r="R95" i="20"/>
  <c r="Q95" i="20"/>
  <c r="P95" i="20"/>
  <c r="E95" i="20"/>
  <c r="U95" i="20" s="1"/>
  <c r="S94" i="20"/>
  <c r="R94" i="20"/>
  <c r="Q94" i="20"/>
  <c r="P94" i="20"/>
  <c r="E94" i="20"/>
  <c r="T93" i="20"/>
  <c r="S93" i="20"/>
  <c r="R93" i="20"/>
  <c r="Q93" i="20"/>
  <c r="P93" i="20"/>
  <c r="E93" i="20"/>
  <c r="U93" i="20" s="1"/>
  <c r="S92" i="20"/>
  <c r="R92" i="20"/>
  <c r="Q92" i="20"/>
  <c r="P92" i="20"/>
  <c r="E92" i="20"/>
  <c r="U92" i="20" s="1"/>
  <c r="S91" i="20"/>
  <c r="R91" i="20"/>
  <c r="Q91" i="20"/>
  <c r="P91" i="20"/>
  <c r="E91" i="20"/>
  <c r="T91" i="20" s="1"/>
  <c r="S90" i="20"/>
  <c r="R90" i="20"/>
  <c r="Q90" i="20"/>
  <c r="P90" i="20"/>
  <c r="E90" i="20"/>
  <c r="U90" i="20" s="1"/>
  <c r="S89" i="20"/>
  <c r="R89" i="20"/>
  <c r="Q89" i="20"/>
  <c r="P89" i="20"/>
  <c r="E89" i="20"/>
  <c r="U89" i="20" s="1"/>
  <c r="S88" i="20"/>
  <c r="R88" i="20"/>
  <c r="Q88" i="20"/>
  <c r="P88" i="20"/>
  <c r="E88" i="20"/>
  <c r="U88" i="20" s="1"/>
  <c r="O75" i="20"/>
  <c r="N75" i="20"/>
  <c r="M75" i="20"/>
  <c r="L75" i="20"/>
  <c r="K75" i="20"/>
  <c r="J75" i="20"/>
  <c r="I75" i="20"/>
  <c r="H75" i="20"/>
  <c r="G75" i="20"/>
  <c r="F75" i="20"/>
  <c r="C75" i="20"/>
  <c r="B75" i="20"/>
  <c r="E75" i="20" s="1"/>
  <c r="O74" i="20"/>
  <c r="N74" i="20"/>
  <c r="M74" i="20"/>
  <c r="L74" i="20"/>
  <c r="K74" i="20"/>
  <c r="S74" i="20" s="1"/>
  <c r="J74" i="20"/>
  <c r="I74" i="20"/>
  <c r="H74" i="20"/>
  <c r="G74" i="20"/>
  <c r="F74" i="20"/>
  <c r="C74" i="20"/>
  <c r="B74" i="20"/>
  <c r="E74" i="20" s="1"/>
  <c r="O73" i="20"/>
  <c r="N73" i="20"/>
  <c r="M73" i="20"/>
  <c r="L73" i="20"/>
  <c r="K73" i="20"/>
  <c r="J73" i="20"/>
  <c r="I73" i="20"/>
  <c r="Q73" i="20" s="1"/>
  <c r="H73" i="20"/>
  <c r="P73" i="20" s="1"/>
  <c r="G73" i="20"/>
  <c r="F73" i="20"/>
  <c r="C73" i="20"/>
  <c r="B73" i="20"/>
  <c r="E73" i="20" s="1"/>
  <c r="S72" i="20"/>
  <c r="R72" i="20"/>
  <c r="Q72" i="20"/>
  <c r="P72" i="20"/>
  <c r="E72" i="20"/>
  <c r="U72" i="20" s="1"/>
  <c r="S71" i="20"/>
  <c r="R71" i="20"/>
  <c r="Q71" i="20"/>
  <c r="P71" i="20"/>
  <c r="E71" i="20"/>
  <c r="O69" i="20"/>
  <c r="N69" i="20"/>
  <c r="M69" i="20"/>
  <c r="L69" i="20"/>
  <c r="K69" i="20"/>
  <c r="J69" i="20"/>
  <c r="I69" i="20"/>
  <c r="H69" i="20"/>
  <c r="G69" i="20"/>
  <c r="F69" i="20"/>
  <c r="C69" i="20"/>
  <c r="B69" i="20"/>
  <c r="O68" i="20"/>
  <c r="N68" i="20"/>
  <c r="M68" i="20"/>
  <c r="L68" i="20"/>
  <c r="K68" i="20"/>
  <c r="J68" i="20"/>
  <c r="I68" i="20"/>
  <c r="Q68" i="20" s="1"/>
  <c r="H68" i="20"/>
  <c r="G68" i="20"/>
  <c r="F68" i="20"/>
  <c r="C68" i="20"/>
  <c r="B68" i="20"/>
  <c r="S67" i="20"/>
  <c r="R67" i="20"/>
  <c r="Q67" i="20"/>
  <c r="P67" i="20"/>
  <c r="E67" i="20"/>
  <c r="U67" i="20" s="1"/>
  <c r="S66" i="20"/>
  <c r="R66" i="20"/>
  <c r="Q66" i="20"/>
  <c r="P66" i="20"/>
  <c r="E66" i="20"/>
  <c r="U66" i="20" s="1"/>
  <c r="S65" i="20"/>
  <c r="R65" i="20"/>
  <c r="Q65" i="20"/>
  <c r="P65" i="20"/>
  <c r="E65" i="20"/>
  <c r="T65" i="20" s="1"/>
  <c r="S64" i="20"/>
  <c r="R64" i="20"/>
  <c r="Q64" i="20"/>
  <c r="P64" i="20"/>
  <c r="E64" i="20"/>
  <c r="U63" i="20"/>
  <c r="S63" i="20"/>
  <c r="R63" i="20"/>
  <c r="Q63" i="20"/>
  <c r="P63" i="20"/>
  <c r="E63" i="20"/>
  <c r="T63" i="20" s="1"/>
  <c r="O61" i="20"/>
  <c r="N61" i="20"/>
  <c r="M61" i="20"/>
  <c r="L61" i="20"/>
  <c r="K61" i="20"/>
  <c r="J61" i="20"/>
  <c r="I61" i="20"/>
  <c r="S61" i="20" s="1"/>
  <c r="H61" i="20"/>
  <c r="R61" i="20" s="1"/>
  <c r="C61" i="20"/>
  <c r="B61" i="20"/>
  <c r="S60" i="20"/>
  <c r="R60" i="20"/>
  <c r="Q60" i="20"/>
  <c r="P60" i="20"/>
  <c r="E60" i="20"/>
  <c r="U60" i="20" s="1"/>
  <c r="S59" i="20"/>
  <c r="R59" i="20"/>
  <c r="Q59" i="20"/>
  <c r="P59" i="20"/>
  <c r="E59" i="20"/>
  <c r="T59" i="20" s="1"/>
  <c r="S58" i="20"/>
  <c r="R58" i="20"/>
  <c r="Q58" i="20"/>
  <c r="P58" i="20"/>
  <c r="E58" i="20"/>
  <c r="U58" i="20" s="1"/>
  <c r="S57" i="20"/>
  <c r="R57" i="20"/>
  <c r="Q57" i="20"/>
  <c r="P57" i="20"/>
  <c r="E57" i="20"/>
  <c r="U57" i="20" s="1"/>
  <c r="O55" i="20"/>
  <c r="N55" i="20"/>
  <c r="M55" i="20"/>
  <c r="L55" i="20"/>
  <c r="K55" i="20"/>
  <c r="J55" i="20"/>
  <c r="I55" i="20"/>
  <c r="H55" i="20"/>
  <c r="G55" i="20"/>
  <c r="F55" i="20"/>
  <c r="C55" i="20"/>
  <c r="B55" i="20"/>
  <c r="S54" i="20"/>
  <c r="R54" i="20"/>
  <c r="Q54" i="20"/>
  <c r="P54" i="20"/>
  <c r="E54" i="20"/>
  <c r="U54" i="20" s="1"/>
  <c r="U53" i="20"/>
  <c r="T53" i="20"/>
  <c r="S53" i="20"/>
  <c r="R53" i="20"/>
  <c r="Q53" i="20"/>
  <c r="P53" i="20"/>
  <c r="E53" i="20"/>
  <c r="U52" i="20"/>
  <c r="T52" i="20"/>
  <c r="S52" i="20"/>
  <c r="R52" i="20"/>
  <c r="Q52" i="20"/>
  <c r="P52" i="20"/>
  <c r="E52" i="20"/>
  <c r="S51" i="20"/>
  <c r="R51" i="20"/>
  <c r="Q51" i="20"/>
  <c r="P51" i="20"/>
  <c r="E51" i="20"/>
  <c r="U51" i="20" s="1"/>
  <c r="S50" i="20"/>
  <c r="R50" i="20"/>
  <c r="Q50" i="20"/>
  <c r="P50" i="20"/>
  <c r="E50" i="20"/>
  <c r="U50" i="20" s="1"/>
  <c r="S49" i="20"/>
  <c r="R49" i="20"/>
  <c r="Q49" i="20"/>
  <c r="P49" i="20"/>
  <c r="E49" i="20"/>
  <c r="U49" i="20" s="1"/>
  <c r="S48" i="20"/>
  <c r="R48" i="20"/>
  <c r="Q48" i="20"/>
  <c r="P48" i="20"/>
  <c r="E48" i="20"/>
  <c r="T48" i="20" s="1"/>
  <c r="S47" i="20"/>
  <c r="R47" i="20"/>
  <c r="Q47" i="20"/>
  <c r="P47" i="20"/>
  <c r="E47" i="20"/>
  <c r="U47" i="20" s="1"/>
  <c r="S46" i="20"/>
  <c r="R46" i="20"/>
  <c r="Q46" i="20"/>
  <c r="P46" i="20"/>
  <c r="E46" i="20"/>
  <c r="U46" i="20" s="1"/>
  <c r="U45" i="20"/>
  <c r="T45" i="20"/>
  <c r="S45" i="20"/>
  <c r="R45" i="20"/>
  <c r="Q45" i="20"/>
  <c r="P45" i="20"/>
  <c r="E45" i="20"/>
  <c r="S44" i="20"/>
  <c r="R44" i="20"/>
  <c r="Q44" i="20"/>
  <c r="P44" i="20"/>
  <c r="E44" i="20"/>
  <c r="U44" i="20" s="1"/>
  <c r="O42" i="20"/>
  <c r="N42" i="20"/>
  <c r="M42" i="20"/>
  <c r="L42" i="20"/>
  <c r="K42" i="20"/>
  <c r="J42" i="20"/>
  <c r="I42" i="20"/>
  <c r="S42" i="20" s="1"/>
  <c r="H42" i="20"/>
  <c r="G42" i="20"/>
  <c r="F42" i="20"/>
  <c r="C42" i="20"/>
  <c r="B42" i="20"/>
  <c r="S41" i="20"/>
  <c r="R41" i="20"/>
  <c r="Q41" i="20"/>
  <c r="P41" i="20"/>
  <c r="E41" i="20"/>
  <c r="U40" i="20"/>
  <c r="T40" i="20"/>
  <c r="S40" i="20"/>
  <c r="R40" i="20"/>
  <c r="Q40" i="20"/>
  <c r="P40" i="20"/>
  <c r="E40" i="20"/>
  <c r="S39" i="20"/>
  <c r="R39" i="20"/>
  <c r="Q39" i="20"/>
  <c r="P39" i="20"/>
  <c r="E39" i="20"/>
  <c r="S38" i="20"/>
  <c r="R38" i="20"/>
  <c r="Q38" i="20"/>
  <c r="P38" i="20"/>
  <c r="E38" i="20"/>
  <c r="U38" i="20" s="1"/>
  <c r="S37" i="20"/>
  <c r="R37" i="20"/>
  <c r="Q37" i="20"/>
  <c r="P37" i="20"/>
  <c r="E37" i="20"/>
  <c r="U37" i="20" s="1"/>
  <c r="O35" i="20"/>
  <c r="N35" i="20"/>
  <c r="M35" i="20"/>
  <c r="L35" i="20"/>
  <c r="K35" i="20"/>
  <c r="S35" i="20" s="1"/>
  <c r="J35" i="20"/>
  <c r="I35" i="20"/>
  <c r="H35" i="20"/>
  <c r="G35" i="20"/>
  <c r="F35" i="20"/>
  <c r="C35" i="20"/>
  <c r="B35" i="20"/>
  <c r="S34" i="20"/>
  <c r="R34" i="20"/>
  <c r="Q34" i="20"/>
  <c r="P34" i="20"/>
  <c r="E34" i="20"/>
  <c r="T34" i="20" s="1"/>
  <c r="O32" i="20"/>
  <c r="N32" i="20"/>
  <c r="M32" i="20"/>
  <c r="L32" i="20"/>
  <c r="K32" i="20"/>
  <c r="J32" i="20"/>
  <c r="I32" i="20"/>
  <c r="H32" i="20"/>
  <c r="G32" i="20"/>
  <c r="F32" i="20"/>
  <c r="C32" i="20"/>
  <c r="B32" i="20"/>
  <c r="S31" i="20"/>
  <c r="R31" i="20"/>
  <c r="Q31" i="20"/>
  <c r="P31" i="20"/>
  <c r="E31" i="20"/>
  <c r="T31" i="20" s="1"/>
  <c r="S30" i="20"/>
  <c r="R30" i="20"/>
  <c r="Q30" i="20"/>
  <c r="P30" i="20"/>
  <c r="E30" i="20"/>
  <c r="U30" i="20" s="1"/>
  <c r="S29" i="20"/>
  <c r="R29" i="20"/>
  <c r="Q29" i="20"/>
  <c r="P29" i="20"/>
  <c r="E29" i="20"/>
  <c r="U29" i="20" s="1"/>
  <c r="S28" i="20"/>
  <c r="R28" i="20"/>
  <c r="Q28" i="20"/>
  <c r="P28" i="20"/>
  <c r="E28" i="20"/>
  <c r="U28" i="20" s="1"/>
  <c r="O26" i="20"/>
  <c r="N26" i="20"/>
  <c r="M26" i="20"/>
  <c r="L26" i="20"/>
  <c r="K26" i="20"/>
  <c r="J26" i="20"/>
  <c r="I26" i="20"/>
  <c r="H26" i="20"/>
  <c r="G26" i="20"/>
  <c r="F26" i="20"/>
  <c r="C26" i="20"/>
  <c r="B26" i="20"/>
  <c r="E26" i="20" s="1"/>
  <c r="S25" i="20"/>
  <c r="R25" i="20"/>
  <c r="Q25" i="20"/>
  <c r="P25" i="20"/>
  <c r="E25" i="20"/>
  <c r="S24" i="20"/>
  <c r="R24" i="20"/>
  <c r="Q24" i="20"/>
  <c r="P24" i="20"/>
  <c r="E24" i="20"/>
  <c r="U23" i="20"/>
  <c r="T23" i="20"/>
  <c r="S23" i="20"/>
  <c r="R23" i="20"/>
  <c r="Q23" i="20"/>
  <c r="P23" i="20"/>
  <c r="E23" i="20"/>
  <c r="S22" i="20"/>
  <c r="R22" i="20"/>
  <c r="Q22" i="20"/>
  <c r="P22" i="20"/>
  <c r="E22" i="20"/>
  <c r="S21" i="20"/>
  <c r="R21" i="20"/>
  <c r="Q21" i="20"/>
  <c r="P21" i="20"/>
  <c r="E21" i="20"/>
  <c r="U21" i="20" s="1"/>
  <c r="S20" i="20"/>
  <c r="R20" i="20"/>
  <c r="Q20" i="20"/>
  <c r="P20" i="20"/>
  <c r="E20" i="20"/>
  <c r="T20" i="20" s="1"/>
  <c r="S19" i="20"/>
  <c r="R19" i="20"/>
  <c r="Q19" i="20"/>
  <c r="P19" i="20"/>
  <c r="E19" i="20"/>
  <c r="U19" i="20" s="1"/>
  <c r="O17" i="20"/>
  <c r="N17" i="20"/>
  <c r="M17" i="20"/>
  <c r="L17" i="20"/>
  <c r="K17" i="20"/>
  <c r="S17" i="20" s="1"/>
  <c r="J17" i="20"/>
  <c r="R17" i="20" s="1"/>
  <c r="I17" i="20"/>
  <c r="H17" i="20"/>
  <c r="G17" i="20"/>
  <c r="F17" i="20"/>
  <c r="C17" i="20"/>
  <c r="B17" i="20"/>
  <c r="E17" i="20" s="1"/>
  <c r="S16" i="20"/>
  <c r="R16" i="20"/>
  <c r="Q16" i="20"/>
  <c r="P16" i="20"/>
  <c r="E16" i="20"/>
  <c r="U16" i="20" s="1"/>
  <c r="S15" i="20"/>
  <c r="R15" i="20"/>
  <c r="Q15" i="20"/>
  <c r="P15" i="20"/>
  <c r="E15" i="20"/>
  <c r="U15" i="20" s="1"/>
  <c r="T14" i="20"/>
  <c r="S14" i="20"/>
  <c r="R14" i="20"/>
  <c r="Q14" i="20"/>
  <c r="P14" i="20"/>
  <c r="E14" i="20"/>
  <c r="U14" i="20" s="1"/>
  <c r="S13" i="20"/>
  <c r="R13" i="20"/>
  <c r="Q13" i="20"/>
  <c r="P13" i="20"/>
  <c r="E13" i="20"/>
  <c r="S12" i="20"/>
  <c r="R12" i="20"/>
  <c r="Q12" i="20"/>
  <c r="P12" i="20"/>
  <c r="E12" i="20"/>
  <c r="S11" i="20"/>
  <c r="R11" i="20"/>
  <c r="Q11" i="20"/>
  <c r="P11" i="20"/>
  <c r="E11" i="20"/>
  <c r="S10" i="20"/>
  <c r="R10" i="20"/>
  <c r="Q10" i="20"/>
  <c r="P10" i="20"/>
  <c r="E10" i="20"/>
  <c r="S9" i="20"/>
  <c r="R9" i="20"/>
  <c r="Q9" i="20"/>
  <c r="P9" i="20"/>
  <c r="E9" i="20"/>
  <c r="U9" i="20" s="1"/>
  <c r="S96" i="19"/>
  <c r="R96" i="19"/>
  <c r="Q96" i="19"/>
  <c r="P96" i="19"/>
  <c r="E96" i="19"/>
  <c r="U96" i="19" s="1"/>
  <c r="S95" i="19"/>
  <c r="R95" i="19"/>
  <c r="Q95" i="19"/>
  <c r="P95" i="19"/>
  <c r="E95" i="19"/>
  <c r="U94" i="19"/>
  <c r="T94" i="19"/>
  <c r="S94" i="19"/>
  <c r="R94" i="19"/>
  <c r="Q94" i="19"/>
  <c r="P94" i="19"/>
  <c r="E94" i="19"/>
  <c r="T93" i="19"/>
  <c r="S93" i="19"/>
  <c r="R93" i="19"/>
  <c r="Q93" i="19"/>
  <c r="P93" i="19"/>
  <c r="E93" i="19"/>
  <c r="U93" i="19" s="1"/>
  <c r="S92" i="19"/>
  <c r="R92" i="19"/>
  <c r="Q92" i="19"/>
  <c r="P92" i="19"/>
  <c r="E92" i="19"/>
  <c r="S91" i="19"/>
  <c r="R91" i="19"/>
  <c r="Q91" i="19"/>
  <c r="P91" i="19"/>
  <c r="E91" i="19"/>
  <c r="S90" i="19"/>
  <c r="R90" i="19"/>
  <c r="Q90" i="19"/>
  <c r="P90" i="19"/>
  <c r="E90" i="19"/>
  <c r="U90" i="19" s="1"/>
  <c r="S89" i="19"/>
  <c r="R89" i="19"/>
  <c r="Q89" i="19"/>
  <c r="P89" i="19"/>
  <c r="E89" i="19"/>
  <c r="T89" i="19" s="1"/>
  <c r="S88" i="19"/>
  <c r="R88" i="19"/>
  <c r="Q88" i="19"/>
  <c r="P88" i="19"/>
  <c r="E88" i="19"/>
  <c r="U88" i="19" s="1"/>
  <c r="O75" i="19"/>
  <c r="N75" i="19"/>
  <c r="M75" i="19"/>
  <c r="L75" i="19"/>
  <c r="K75" i="19"/>
  <c r="J75" i="19"/>
  <c r="R75" i="19" s="1"/>
  <c r="I75" i="19"/>
  <c r="H75" i="19"/>
  <c r="G75" i="19"/>
  <c r="F75" i="19"/>
  <c r="C75" i="19"/>
  <c r="B75" i="19"/>
  <c r="S74" i="19"/>
  <c r="R74" i="19"/>
  <c r="O74" i="19"/>
  <c r="N74" i="19"/>
  <c r="M74" i="19"/>
  <c r="L74" i="19"/>
  <c r="K74" i="19"/>
  <c r="J74" i="19"/>
  <c r="I74" i="19"/>
  <c r="H74" i="19"/>
  <c r="G74" i="19"/>
  <c r="F74" i="19"/>
  <c r="C74" i="19"/>
  <c r="E74" i="19" s="1"/>
  <c r="B74" i="19"/>
  <c r="S73" i="19"/>
  <c r="O73" i="19"/>
  <c r="N73" i="19"/>
  <c r="M73" i="19"/>
  <c r="L73" i="19"/>
  <c r="K73" i="19"/>
  <c r="J73" i="19"/>
  <c r="I73" i="19"/>
  <c r="H73" i="19"/>
  <c r="R73" i="19" s="1"/>
  <c r="G73" i="19"/>
  <c r="F73" i="19"/>
  <c r="E73" i="19"/>
  <c r="C73" i="19"/>
  <c r="B73" i="19"/>
  <c r="S72" i="19"/>
  <c r="R72" i="19"/>
  <c r="Q72" i="19"/>
  <c r="P72" i="19"/>
  <c r="E72" i="19"/>
  <c r="U72" i="19" s="1"/>
  <c r="S71" i="19"/>
  <c r="R71" i="19"/>
  <c r="Q71" i="19"/>
  <c r="P71" i="19"/>
  <c r="E71" i="19"/>
  <c r="U71" i="19" s="1"/>
  <c r="O69" i="19"/>
  <c r="N69" i="19"/>
  <c r="M69" i="19"/>
  <c r="L69" i="19"/>
  <c r="K69" i="19"/>
  <c r="J69" i="19"/>
  <c r="I69" i="19"/>
  <c r="H69" i="19"/>
  <c r="G69" i="19"/>
  <c r="F69" i="19"/>
  <c r="C69" i="19"/>
  <c r="B69" i="19"/>
  <c r="O68" i="19"/>
  <c r="N68" i="19"/>
  <c r="M68" i="19"/>
  <c r="L68" i="19"/>
  <c r="K68" i="19"/>
  <c r="J68" i="19"/>
  <c r="I68" i="19"/>
  <c r="S68" i="19" s="1"/>
  <c r="H68" i="19"/>
  <c r="R68" i="19" s="1"/>
  <c r="G68" i="19"/>
  <c r="F68" i="19"/>
  <c r="E68" i="19"/>
  <c r="C68" i="19"/>
  <c r="B68" i="19"/>
  <c r="S67" i="19"/>
  <c r="R67" i="19"/>
  <c r="Q67" i="19"/>
  <c r="P67" i="19"/>
  <c r="E67" i="19"/>
  <c r="U67" i="19" s="1"/>
  <c r="S66" i="19"/>
  <c r="R66" i="19"/>
  <c r="Q66" i="19"/>
  <c r="P66" i="19"/>
  <c r="E66" i="19"/>
  <c r="T66" i="19" s="1"/>
  <c r="S65" i="19"/>
  <c r="R65" i="19"/>
  <c r="Q65" i="19"/>
  <c r="P65" i="19"/>
  <c r="E65" i="19"/>
  <c r="U65" i="19" s="1"/>
  <c r="S64" i="19"/>
  <c r="R64" i="19"/>
  <c r="Q64" i="19"/>
  <c r="P64" i="19"/>
  <c r="E64" i="19"/>
  <c r="S63" i="19"/>
  <c r="R63" i="19"/>
  <c r="Q63" i="19"/>
  <c r="P63" i="19"/>
  <c r="E63" i="19"/>
  <c r="O61" i="19"/>
  <c r="N61" i="19"/>
  <c r="M61" i="19"/>
  <c r="L61" i="19"/>
  <c r="K61" i="19"/>
  <c r="J61" i="19"/>
  <c r="I61" i="19"/>
  <c r="H61" i="19"/>
  <c r="C61" i="19"/>
  <c r="B61" i="19"/>
  <c r="S60" i="19"/>
  <c r="R60" i="19"/>
  <c r="Q60" i="19"/>
  <c r="P60" i="19"/>
  <c r="E60" i="19"/>
  <c r="U60" i="19" s="1"/>
  <c r="S59" i="19"/>
  <c r="R59" i="19"/>
  <c r="Q59" i="19"/>
  <c r="P59" i="19"/>
  <c r="E59" i="19"/>
  <c r="S58" i="19"/>
  <c r="R58" i="19"/>
  <c r="Q58" i="19"/>
  <c r="P58" i="19"/>
  <c r="E58" i="19"/>
  <c r="U58" i="19" s="1"/>
  <c r="S57" i="19"/>
  <c r="R57" i="19"/>
  <c r="Q57" i="19"/>
  <c r="P57" i="19"/>
  <c r="E57" i="19"/>
  <c r="T57" i="19" s="1"/>
  <c r="O55" i="19"/>
  <c r="N55" i="19"/>
  <c r="M55" i="19"/>
  <c r="L55" i="19"/>
  <c r="K55" i="19"/>
  <c r="J55" i="19"/>
  <c r="I55" i="19"/>
  <c r="H55" i="19"/>
  <c r="G55" i="19"/>
  <c r="F55" i="19"/>
  <c r="C55" i="19"/>
  <c r="B55" i="19"/>
  <c r="S54" i="19"/>
  <c r="R54" i="19"/>
  <c r="Q54" i="19"/>
  <c r="P54" i="19"/>
  <c r="E54" i="19"/>
  <c r="T54" i="19" s="1"/>
  <c r="S53" i="19"/>
  <c r="R53" i="19"/>
  <c r="Q53" i="19"/>
  <c r="P53" i="19"/>
  <c r="E53" i="19"/>
  <c r="U53" i="19" s="1"/>
  <c r="S52" i="19"/>
  <c r="R52" i="19"/>
  <c r="Q52" i="19"/>
  <c r="P52" i="19"/>
  <c r="E52" i="19"/>
  <c r="S51" i="19"/>
  <c r="R51" i="19"/>
  <c r="Q51" i="19"/>
  <c r="P51" i="19"/>
  <c r="E51" i="19"/>
  <c r="T50" i="19"/>
  <c r="S50" i="19"/>
  <c r="R50" i="19"/>
  <c r="Q50" i="19"/>
  <c r="P50" i="19"/>
  <c r="E50" i="19"/>
  <c r="U50" i="19" s="1"/>
  <c r="T49" i="19"/>
  <c r="S49" i="19"/>
  <c r="R49" i="19"/>
  <c r="Q49" i="19"/>
  <c r="P49" i="19"/>
  <c r="E49" i="19"/>
  <c r="U49" i="19" s="1"/>
  <c r="S48" i="19"/>
  <c r="R48" i="19"/>
  <c r="Q48" i="19"/>
  <c r="P48" i="19"/>
  <c r="E48" i="19"/>
  <c r="U48" i="19" s="1"/>
  <c r="S47" i="19"/>
  <c r="R47" i="19"/>
  <c r="Q47" i="19"/>
  <c r="P47" i="19"/>
  <c r="E47" i="19"/>
  <c r="U47" i="19" s="1"/>
  <c r="S46" i="19"/>
  <c r="R46" i="19"/>
  <c r="Q46" i="19"/>
  <c r="P46" i="19"/>
  <c r="E46" i="19"/>
  <c r="S45" i="19"/>
  <c r="R45" i="19"/>
  <c r="Q45" i="19"/>
  <c r="P45" i="19"/>
  <c r="E45" i="19"/>
  <c r="U45" i="19" s="1"/>
  <c r="S44" i="19"/>
  <c r="R44" i="19"/>
  <c r="Q44" i="19"/>
  <c r="P44" i="19"/>
  <c r="E44" i="19"/>
  <c r="T44" i="19" s="1"/>
  <c r="O42" i="19"/>
  <c r="N42" i="19"/>
  <c r="M42" i="19"/>
  <c r="L42" i="19"/>
  <c r="K42" i="19"/>
  <c r="J42" i="19"/>
  <c r="I42" i="19"/>
  <c r="H42" i="19"/>
  <c r="R42" i="19" s="1"/>
  <c r="G42" i="19"/>
  <c r="F42" i="19"/>
  <c r="C42" i="19"/>
  <c r="B42" i="19"/>
  <c r="S41" i="19"/>
  <c r="R41" i="19"/>
  <c r="Q41" i="19"/>
  <c r="P41" i="19"/>
  <c r="E41" i="19"/>
  <c r="T41" i="19" s="1"/>
  <c r="U40" i="19"/>
  <c r="S40" i="19"/>
  <c r="R40" i="19"/>
  <c r="Q40" i="19"/>
  <c r="P40" i="19"/>
  <c r="E40" i="19"/>
  <c r="T40" i="19" s="1"/>
  <c r="S39" i="19"/>
  <c r="R39" i="19"/>
  <c r="Q39" i="19"/>
  <c r="P39" i="19"/>
  <c r="E39" i="19"/>
  <c r="S38" i="19"/>
  <c r="R38" i="19"/>
  <c r="Q38" i="19"/>
  <c r="P38" i="19"/>
  <c r="E38" i="19"/>
  <c r="U38" i="19" s="1"/>
  <c r="S37" i="19"/>
  <c r="R37" i="19"/>
  <c r="Q37" i="19"/>
  <c r="P37" i="19"/>
  <c r="E37" i="19"/>
  <c r="T37" i="19" s="1"/>
  <c r="O35" i="19"/>
  <c r="N35" i="19"/>
  <c r="M35" i="19"/>
  <c r="L35" i="19"/>
  <c r="K35" i="19"/>
  <c r="J35" i="19"/>
  <c r="I35" i="19"/>
  <c r="S35" i="19" s="1"/>
  <c r="H35" i="19"/>
  <c r="R35" i="19" s="1"/>
  <c r="G35" i="19"/>
  <c r="F35" i="19"/>
  <c r="E35" i="19"/>
  <c r="C35" i="19"/>
  <c r="B35" i="19"/>
  <c r="S34" i="19"/>
  <c r="R34" i="19"/>
  <c r="Q34" i="19"/>
  <c r="P34" i="19"/>
  <c r="T34" i="19" s="1"/>
  <c r="E34" i="19"/>
  <c r="O32" i="19"/>
  <c r="N32" i="19"/>
  <c r="M32" i="19"/>
  <c r="L32" i="19"/>
  <c r="K32" i="19"/>
  <c r="J32" i="19"/>
  <c r="I32" i="19"/>
  <c r="S32" i="19" s="1"/>
  <c r="H32" i="19"/>
  <c r="R32" i="19" s="1"/>
  <c r="G32" i="19"/>
  <c r="F32" i="19"/>
  <c r="E32" i="19"/>
  <c r="C32" i="19"/>
  <c r="B32" i="19"/>
  <c r="S31" i="19"/>
  <c r="R31" i="19"/>
  <c r="Q31" i="19"/>
  <c r="P31" i="19"/>
  <c r="T31" i="19" s="1"/>
  <c r="E31" i="19"/>
  <c r="S30" i="19"/>
  <c r="R30" i="19"/>
  <c r="Q30" i="19"/>
  <c r="P30" i="19"/>
  <c r="E30" i="19"/>
  <c r="U30" i="19" s="1"/>
  <c r="S29" i="19"/>
  <c r="R29" i="19"/>
  <c r="Q29" i="19"/>
  <c r="P29" i="19"/>
  <c r="E29" i="19"/>
  <c r="S28" i="19"/>
  <c r="R28" i="19"/>
  <c r="Q28" i="19"/>
  <c r="P28" i="19"/>
  <c r="E28" i="19"/>
  <c r="U28" i="19" s="1"/>
  <c r="R26" i="19"/>
  <c r="O26" i="19"/>
  <c r="N26" i="19"/>
  <c r="M26" i="19"/>
  <c r="L26" i="19"/>
  <c r="K26" i="19"/>
  <c r="J26" i="19"/>
  <c r="I26" i="19"/>
  <c r="S26" i="19" s="1"/>
  <c r="H26" i="19"/>
  <c r="P26" i="19" s="1"/>
  <c r="G26" i="19"/>
  <c r="F26" i="19"/>
  <c r="C26" i="19"/>
  <c r="B26" i="19"/>
  <c r="S25" i="19"/>
  <c r="R25" i="19"/>
  <c r="Q25" i="19"/>
  <c r="P25" i="19"/>
  <c r="E25" i="19"/>
  <c r="U25" i="19" s="1"/>
  <c r="S24" i="19"/>
  <c r="R24" i="19"/>
  <c r="Q24" i="19"/>
  <c r="P24" i="19"/>
  <c r="E24" i="19"/>
  <c r="T24" i="19" s="1"/>
  <c r="U23" i="19"/>
  <c r="S23" i="19"/>
  <c r="R23" i="19"/>
  <c r="Q23" i="19"/>
  <c r="P23" i="19"/>
  <c r="E23" i="19"/>
  <c r="T23" i="19" s="1"/>
  <c r="U22" i="19"/>
  <c r="T22" i="19"/>
  <c r="S22" i="19"/>
  <c r="R22" i="19"/>
  <c r="Q22" i="19"/>
  <c r="P22" i="19"/>
  <c r="E22" i="19"/>
  <c r="U21" i="19"/>
  <c r="S21" i="19"/>
  <c r="R21" i="19"/>
  <c r="Q21" i="19"/>
  <c r="P21" i="19"/>
  <c r="E21" i="19"/>
  <c r="T21" i="19" s="1"/>
  <c r="T20" i="19"/>
  <c r="S20" i="19"/>
  <c r="R20" i="19"/>
  <c r="Q20" i="19"/>
  <c r="P20" i="19"/>
  <c r="E20" i="19"/>
  <c r="U20" i="19" s="1"/>
  <c r="S19" i="19"/>
  <c r="R19" i="19"/>
  <c r="Q19" i="19"/>
  <c r="P19" i="19"/>
  <c r="E19" i="19"/>
  <c r="U19" i="19" s="1"/>
  <c r="O17" i="19"/>
  <c r="N17" i="19"/>
  <c r="M17" i="19"/>
  <c r="L17" i="19"/>
  <c r="K17" i="19"/>
  <c r="S17" i="19" s="1"/>
  <c r="J17" i="19"/>
  <c r="I17" i="19"/>
  <c r="H17" i="19"/>
  <c r="R17" i="19" s="1"/>
  <c r="G17" i="19"/>
  <c r="F17" i="19"/>
  <c r="C17" i="19"/>
  <c r="B17" i="19"/>
  <c r="E17" i="19" s="1"/>
  <c r="S16" i="19"/>
  <c r="R16" i="19"/>
  <c r="Q16" i="19"/>
  <c r="P16" i="19"/>
  <c r="E16" i="19"/>
  <c r="U16" i="19" s="1"/>
  <c r="S15" i="19"/>
  <c r="R15" i="19"/>
  <c r="Q15" i="19"/>
  <c r="P15" i="19"/>
  <c r="E15" i="19"/>
  <c r="S14" i="19"/>
  <c r="R14" i="19"/>
  <c r="Q14" i="19"/>
  <c r="P14" i="19"/>
  <c r="E14" i="19"/>
  <c r="U14" i="19" s="1"/>
  <c r="S13" i="19"/>
  <c r="R13" i="19"/>
  <c r="Q13" i="19"/>
  <c r="P13" i="19"/>
  <c r="E13" i="19"/>
  <c r="T13" i="19" s="1"/>
  <c r="U12" i="19"/>
  <c r="T12" i="19"/>
  <c r="S12" i="19"/>
  <c r="R12" i="19"/>
  <c r="Q12" i="19"/>
  <c r="P12" i="19"/>
  <c r="E12" i="19"/>
  <c r="T11" i="19"/>
  <c r="S11" i="19"/>
  <c r="R11" i="19"/>
  <c r="Q11" i="19"/>
  <c r="P11" i="19"/>
  <c r="E11" i="19"/>
  <c r="U11" i="19" s="1"/>
  <c r="S10" i="19"/>
  <c r="R10" i="19"/>
  <c r="Q10" i="19"/>
  <c r="U10" i="19" s="1"/>
  <c r="P10" i="19"/>
  <c r="E10" i="19"/>
  <c r="T10" i="19" s="1"/>
  <c r="S9" i="19"/>
  <c r="R9" i="19"/>
  <c r="Q9" i="19"/>
  <c r="P9" i="19"/>
  <c r="E9" i="19"/>
  <c r="T9" i="19" s="1"/>
  <c r="S96" i="18"/>
  <c r="R96" i="18"/>
  <c r="Q96" i="18"/>
  <c r="P96" i="18"/>
  <c r="E96" i="18"/>
  <c r="U96" i="18" s="1"/>
  <c r="S95" i="18"/>
  <c r="R95" i="18"/>
  <c r="Q95" i="18"/>
  <c r="P95" i="18"/>
  <c r="E95" i="18"/>
  <c r="S94" i="18"/>
  <c r="R94" i="18"/>
  <c r="Q94" i="18"/>
  <c r="P94" i="18"/>
  <c r="E94" i="18"/>
  <c r="U94" i="18" s="1"/>
  <c r="S93" i="18"/>
  <c r="R93" i="18"/>
  <c r="Q93" i="18"/>
  <c r="P93" i="18"/>
  <c r="E93" i="18"/>
  <c r="T92" i="18"/>
  <c r="S92" i="18"/>
  <c r="R92" i="18"/>
  <c r="Q92" i="18"/>
  <c r="P92" i="18"/>
  <c r="E92" i="18"/>
  <c r="U92" i="18" s="1"/>
  <c r="U91" i="18"/>
  <c r="T91" i="18"/>
  <c r="S91" i="18"/>
  <c r="R91" i="18"/>
  <c r="Q91" i="18"/>
  <c r="P91" i="18"/>
  <c r="E91" i="18"/>
  <c r="S90" i="18"/>
  <c r="R90" i="18"/>
  <c r="Q90" i="18"/>
  <c r="P90" i="18"/>
  <c r="E90" i="18"/>
  <c r="T89" i="18"/>
  <c r="S89" i="18"/>
  <c r="R89" i="18"/>
  <c r="Q89" i="18"/>
  <c r="P89" i="18"/>
  <c r="E89" i="18"/>
  <c r="U89" i="18" s="1"/>
  <c r="S88" i="18"/>
  <c r="R88" i="18"/>
  <c r="Q88" i="18"/>
  <c r="P88" i="18"/>
  <c r="E88" i="18"/>
  <c r="O75" i="18"/>
  <c r="N75" i="18"/>
  <c r="M75" i="18"/>
  <c r="L75" i="18"/>
  <c r="K75" i="18"/>
  <c r="J75" i="18"/>
  <c r="I75" i="18"/>
  <c r="H75" i="18"/>
  <c r="G75" i="18"/>
  <c r="F75" i="18"/>
  <c r="C75" i="18"/>
  <c r="B75" i="18"/>
  <c r="O74" i="18"/>
  <c r="N74" i="18"/>
  <c r="M74" i="18"/>
  <c r="L74" i="18"/>
  <c r="K74" i="18"/>
  <c r="J74" i="18"/>
  <c r="I74" i="18"/>
  <c r="S74" i="18" s="1"/>
  <c r="H74" i="18"/>
  <c r="G74" i="18"/>
  <c r="F74" i="18"/>
  <c r="C74" i="18"/>
  <c r="B74" i="18"/>
  <c r="E74" i="18" s="1"/>
  <c r="O73" i="18"/>
  <c r="N73" i="18"/>
  <c r="M73" i="18"/>
  <c r="L73" i="18"/>
  <c r="K73" i="18"/>
  <c r="J73" i="18"/>
  <c r="I73" i="18"/>
  <c r="S73" i="18" s="1"/>
  <c r="H73" i="18"/>
  <c r="R73" i="18" s="1"/>
  <c r="G73" i="18"/>
  <c r="F73" i="18"/>
  <c r="C73" i="18"/>
  <c r="E73" i="18" s="1"/>
  <c r="B73" i="18"/>
  <c r="S72" i="18"/>
  <c r="R72" i="18"/>
  <c r="Q72" i="18"/>
  <c r="P72" i="18"/>
  <c r="E72" i="18"/>
  <c r="S71" i="18"/>
  <c r="R71" i="18"/>
  <c r="Q71" i="18"/>
  <c r="P71" i="18"/>
  <c r="E71" i="18"/>
  <c r="O69" i="18"/>
  <c r="N69" i="18"/>
  <c r="M69" i="18"/>
  <c r="L69" i="18"/>
  <c r="K69" i="18"/>
  <c r="J69" i="18"/>
  <c r="I69" i="18"/>
  <c r="S69" i="18" s="1"/>
  <c r="H69" i="18"/>
  <c r="G69" i="18"/>
  <c r="F69" i="18"/>
  <c r="C69" i="18"/>
  <c r="B69" i="18"/>
  <c r="O68" i="18"/>
  <c r="N68" i="18"/>
  <c r="M68" i="18"/>
  <c r="L68" i="18"/>
  <c r="K68" i="18"/>
  <c r="J68" i="18"/>
  <c r="I68" i="18"/>
  <c r="S68" i="18" s="1"/>
  <c r="H68" i="18"/>
  <c r="R68" i="18" s="1"/>
  <c r="G68" i="18"/>
  <c r="F68" i="18"/>
  <c r="C68" i="18"/>
  <c r="E68" i="18" s="1"/>
  <c r="B68" i="18"/>
  <c r="S67" i="18"/>
  <c r="R67" i="18"/>
  <c r="Q67" i="18"/>
  <c r="P67" i="18"/>
  <c r="E67" i="18"/>
  <c r="U67" i="18" s="1"/>
  <c r="S66" i="18"/>
  <c r="R66" i="18"/>
  <c r="Q66" i="18"/>
  <c r="P66" i="18"/>
  <c r="E66" i="18"/>
  <c r="S65" i="18"/>
  <c r="R65" i="18"/>
  <c r="Q65" i="18"/>
  <c r="P65" i="18"/>
  <c r="E65" i="18"/>
  <c r="U65" i="18" s="1"/>
  <c r="S64" i="18"/>
  <c r="R64" i="18"/>
  <c r="Q64" i="18"/>
  <c r="P64" i="18"/>
  <c r="E64" i="18"/>
  <c r="S63" i="18"/>
  <c r="R63" i="18"/>
  <c r="Q63" i="18"/>
  <c r="P63" i="18"/>
  <c r="E63" i="18"/>
  <c r="U63" i="18" s="1"/>
  <c r="O61" i="18"/>
  <c r="N61" i="18"/>
  <c r="M61" i="18"/>
  <c r="L61" i="18"/>
  <c r="K61" i="18"/>
  <c r="J61" i="18"/>
  <c r="I61" i="18"/>
  <c r="S61" i="18" s="1"/>
  <c r="H61" i="18"/>
  <c r="C61" i="18"/>
  <c r="B61" i="18"/>
  <c r="E61" i="18" s="1"/>
  <c r="U60" i="18"/>
  <c r="S60" i="18"/>
  <c r="R60" i="18"/>
  <c r="Q60" i="18"/>
  <c r="P60" i="18"/>
  <c r="E60" i="18"/>
  <c r="T60" i="18" s="1"/>
  <c r="U59" i="18"/>
  <c r="T59" i="18"/>
  <c r="S59" i="18"/>
  <c r="R59" i="18"/>
  <c r="Q59" i="18"/>
  <c r="P59" i="18"/>
  <c r="E59" i="18"/>
  <c r="S58" i="18"/>
  <c r="R58" i="18"/>
  <c r="Q58" i="18"/>
  <c r="P58" i="18"/>
  <c r="E58" i="18"/>
  <c r="U58" i="18" s="1"/>
  <c r="T57" i="18"/>
  <c r="S57" i="18"/>
  <c r="R57" i="18"/>
  <c r="Q57" i="18"/>
  <c r="P57" i="18"/>
  <c r="E57" i="18"/>
  <c r="U57" i="18" s="1"/>
  <c r="O55" i="18"/>
  <c r="N55" i="18"/>
  <c r="M55" i="18"/>
  <c r="L55" i="18"/>
  <c r="K55" i="18"/>
  <c r="J55" i="18"/>
  <c r="I55" i="18"/>
  <c r="H55" i="18"/>
  <c r="G55" i="18"/>
  <c r="F55" i="18"/>
  <c r="C55" i="18"/>
  <c r="B55" i="18"/>
  <c r="S54" i="18"/>
  <c r="R54" i="18"/>
  <c r="Q54" i="18"/>
  <c r="P54" i="18"/>
  <c r="E54" i="18"/>
  <c r="S53" i="18"/>
  <c r="R53" i="18"/>
  <c r="Q53" i="18"/>
  <c r="P53" i="18"/>
  <c r="E53" i="18"/>
  <c r="S52" i="18"/>
  <c r="R52" i="18"/>
  <c r="Q52" i="18"/>
  <c r="P52" i="18"/>
  <c r="E52" i="18"/>
  <c r="S51" i="18"/>
  <c r="R51" i="18"/>
  <c r="Q51" i="18"/>
  <c r="P51" i="18"/>
  <c r="E51" i="18"/>
  <c r="S50" i="18"/>
  <c r="R50" i="18"/>
  <c r="Q50" i="18"/>
  <c r="P50" i="18"/>
  <c r="E50" i="18"/>
  <c r="T50" i="18" s="1"/>
  <c r="U49" i="18"/>
  <c r="T49" i="18"/>
  <c r="S49" i="18"/>
  <c r="R49" i="18"/>
  <c r="Q49" i="18"/>
  <c r="P49" i="18"/>
  <c r="E49" i="18"/>
  <c r="U48" i="18"/>
  <c r="T48" i="18"/>
  <c r="S48" i="18"/>
  <c r="R48" i="18"/>
  <c r="Q48" i="18"/>
  <c r="P48" i="18"/>
  <c r="E48" i="18"/>
  <c r="T47" i="18"/>
  <c r="S47" i="18"/>
  <c r="R47" i="18"/>
  <c r="Q47" i="18"/>
  <c r="P47" i="18"/>
  <c r="E47" i="18"/>
  <c r="U47" i="18" s="1"/>
  <c r="S46" i="18"/>
  <c r="R46" i="18"/>
  <c r="Q46" i="18"/>
  <c r="P46" i="18"/>
  <c r="E46" i="18"/>
  <c r="S45" i="18"/>
  <c r="R45" i="18"/>
  <c r="Q45" i="18"/>
  <c r="P45" i="18"/>
  <c r="E45" i="18"/>
  <c r="S44" i="18"/>
  <c r="R44" i="18"/>
  <c r="Q44" i="18"/>
  <c r="P44" i="18"/>
  <c r="E44" i="18"/>
  <c r="O42" i="18"/>
  <c r="N42" i="18"/>
  <c r="M42" i="18"/>
  <c r="L42" i="18"/>
  <c r="K42" i="18"/>
  <c r="J42" i="18"/>
  <c r="R42" i="18" s="1"/>
  <c r="I42" i="18"/>
  <c r="H42" i="18"/>
  <c r="G42" i="18"/>
  <c r="F42" i="18"/>
  <c r="C42" i="18"/>
  <c r="B42" i="18"/>
  <c r="E42" i="18" s="1"/>
  <c r="S41" i="18"/>
  <c r="R41" i="18"/>
  <c r="Q41" i="18"/>
  <c r="P41" i="18"/>
  <c r="E41" i="18"/>
  <c r="S40" i="18"/>
  <c r="R40" i="18"/>
  <c r="Q40" i="18"/>
  <c r="P40" i="18"/>
  <c r="E40" i="18"/>
  <c r="S39" i="18"/>
  <c r="R39" i="18"/>
  <c r="Q39" i="18"/>
  <c r="P39" i="18"/>
  <c r="E39" i="18"/>
  <c r="T39" i="18" s="1"/>
  <c r="S38" i="18"/>
  <c r="R38" i="18"/>
  <c r="Q38" i="18"/>
  <c r="P38" i="18"/>
  <c r="E38" i="18"/>
  <c r="T38" i="18" s="1"/>
  <c r="S37" i="18"/>
  <c r="R37" i="18"/>
  <c r="Q37" i="18"/>
  <c r="P37" i="18"/>
  <c r="E37" i="18"/>
  <c r="O35" i="18"/>
  <c r="N35" i="18"/>
  <c r="M35" i="18"/>
  <c r="L35" i="18"/>
  <c r="K35" i="18"/>
  <c r="J35" i="18"/>
  <c r="I35" i="18"/>
  <c r="H35" i="18"/>
  <c r="R35" i="18" s="1"/>
  <c r="G35" i="18"/>
  <c r="F35" i="18"/>
  <c r="C35" i="18"/>
  <c r="B35" i="18"/>
  <c r="U34" i="18"/>
  <c r="T34" i="18"/>
  <c r="S34" i="18"/>
  <c r="R34" i="18"/>
  <c r="Q34" i="18"/>
  <c r="P34" i="18"/>
  <c r="E34" i="18"/>
  <c r="O32" i="18"/>
  <c r="N32" i="18"/>
  <c r="M32" i="18"/>
  <c r="L32" i="18"/>
  <c r="K32" i="18"/>
  <c r="J32" i="18"/>
  <c r="I32" i="18"/>
  <c r="S32" i="18" s="1"/>
  <c r="H32" i="18"/>
  <c r="G32" i="18"/>
  <c r="F32" i="18"/>
  <c r="C32" i="18"/>
  <c r="B32" i="18"/>
  <c r="S31" i="18"/>
  <c r="R31" i="18"/>
  <c r="Q31" i="18"/>
  <c r="P31" i="18"/>
  <c r="E31" i="18"/>
  <c r="T31" i="18" s="1"/>
  <c r="S30" i="18"/>
  <c r="R30" i="18"/>
  <c r="Q30" i="18"/>
  <c r="P30" i="18"/>
  <c r="E30" i="18"/>
  <c r="S29" i="18"/>
  <c r="R29" i="18"/>
  <c r="Q29" i="18"/>
  <c r="P29" i="18"/>
  <c r="E29" i="18"/>
  <c r="U29" i="18" s="1"/>
  <c r="S28" i="18"/>
  <c r="R28" i="18"/>
  <c r="Q28" i="18"/>
  <c r="P28" i="18"/>
  <c r="E28" i="18"/>
  <c r="O26" i="18"/>
  <c r="N26" i="18"/>
  <c r="M26" i="18"/>
  <c r="L26" i="18"/>
  <c r="K26" i="18"/>
  <c r="J26" i="18"/>
  <c r="I26" i="18"/>
  <c r="S26" i="18" s="1"/>
  <c r="H26" i="18"/>
  <c r="R26" i="18" s="1"/>
  <c r="G26" i="18"/>
  <c r="F26" i="18"/>
  <c r="C26" i="18"/>
  <c r="E26" i="18" s="1"/>
  <c r="B26" i="18"/>
  <c r="S25" i="18"/>
  <c r="R25" i="18"/>
  <c r="Q25" i="18"/>
  <c r="P25" i="18"/>
  <c r="E25" i="18"/>
  <c r="S24" i="18"/>
  <c r="R24" i="18"/>
  <c r="Q24" i="18"/>
  <c r="P24" i="18"/>
  <c r="E24" i="18"/>
  <c r="S23" i="18"/>
  <c r="R23" i="18"/>
  <c r="Q23" i="18"/>
  <c r="P23" i="18"/>
  <c r="E23" i="18"/>
  <c r="T23" i="18" s="1"/>
  <c r="S22" i="18"/>
  <c r="R22" i="18"/>
  <c r="Q22" i="18"/>
  <c r="P22" i="18"/>
  <c r="E22" i="18"/>
  <c r="S21" i="18"/>
  <c r="R21" i="18"/>
  <c r="Q21" i="18"/>
  <c r="P21" i="18"/>
  <c r="E21" i="18"/>
  <c r="S20" i="18"/>
  <c r="R20" i="18"/>
  <c r="Q20" i="18"/>
  <c r="P20" i="18"/>
  <c r="E20" i="18"/>
  <c r="U19" i="18"/>
  <c r="S19" i="18"/>
  <c r="R19" i="18"/>
  <c r="Q19" i="18"/>
  <c r="P19" i="18"/>
  <c r="E19" i="18"/>
  <c r="T19" i="18" s="1"/>
  <c r="O17" i="18"/>
  <c r="N17" i="18"/>
  <c r="M17" i="18"/>
  <c r="L17" i="18"/>
  <c r="K17" i="18"/>
  <c r="J17" i="18"/>
  <c r="I17" i="18"/>
  <c r="H17" i="18"/>
  <c r="R17" i="18" s="1"/>
  <c r="G17" i="18"/>
  <c r="F17" i="18"/>
  <c r="C17" i="18"/>
  <c r="B17" i="18"/>
  <c r="U16" i="18"/>
  <c r="S16" i="18"/>
  <c r="R16" i="18"/>
  <c r="Q16" i="18"/>
  <c r="P16" i="18"/>
  <c r="E16" i="18"/>
  <c r="T16" i="18" s="1"/>
  <c r="S15" i="18"/>
  <c r="R15" i="18"/>
  <c r="Q15" i="18"/>
  <c r="P15" i="18"/>
  <c r="E15" i="18"/>
  <c r="U15" i="18" s="1"/>
  <c r="S14" i="18"/>
  <c r="R14" i="18"/>
  <c r="Q14" i="18"/>
  <c r="P14" i="18"/>
  <c r="E14" i="18"/>
  <c r="S13" i="18"/>
  <c r="R13" i="18"/>
  <c r="Q13" i="18"/>
  <c r="P13" i="18"/>
  <c r="E13" i="18"/>
  <c r="S12" i="18"/>
  <c r="R12" i="18"/>
  <c r="Q12" i="18"/>
  <c r="P12" i="18"/>
  <c r="E12" i="18"/>
  <c r="U11" i="18"/>
  <c r="S11" i="18"/>
  <c r="R11" i="18"/>
  <c r="Q11" i="18"/>
  <c r="P11" i="18"/>
  <c r="E11" i="18"/>
  <c r="T11" i="18" s="1"/>
  <c r="S10" i="18"/>
  <c r="R10" i="18"/>
  <c r="Q10" i="18"/>
  <c r="P10" i="18"/>
  <c r="E10" i="18"/>
  <c r="S9" i="18"/>
  <c r="R9" i="18"/>
  <c r="Q9" i="18"/>
  <c r="P9" i="18"/>
  <c r="E9" i="18"/>
  <c r="U96" i="17"/>
  <c r="T96" i="17"/>
  <c r="S96" i="17"/>
  <c r="R96" i="17"/>
  <c r="Q96" i="17"/>
  <c r="P96" i="17"/>
  <c r="E96" i="17"/>
  <c r="T95" i="17"/>
  <c r="S95" i="17"/>
  <c r="R95" i="17"/>
  <c r="Q95" i="17"/>
  <c r="P95" i="17"/>
  <c r="E95" i="17"/>
  <c r="U95" i="17" s="1"/>
  <c r="S94" i="17"/>
  <c r="R94" i="17"/>
  <c r="Q94" i="17"/>
  <c r="P94" i="17"/>
  <c r="E94" i="17"/>
  <c r="S93" i="17"/>
  <c r="R93" i="17"/>
  <c r="Q93" i="17"/>
  <c r="P93" i="17"/>
  <c r="E93" i="17"/>
  <c r="U92" i="17"/>
  <c r="S92" i="17"/>
  <c r="R92" i="17"/>
  <c r="Q92" i="17"/>
  <c r="P92" i="17"/>
  <c r="E92" i="17"/>
  <c r="T92" i="17" s="1"/>
  <c r="S91" i="17"/>
  <c r="R91" i="17"/>
  <c r="Q91" i="17"/>
  <c r="P91" i="17"/>
  <c r="E91" i="17"/>
  <c r="U91" i="17" s="1"/>
  <c r="S90" i="17"/>
  <c r="R90" i="17"/>
  <c r="Q90" i="17"/>
  <c r="P90" i="17"/>
  <c r="E90" i="17"/>
  <c r="S89" i="17"/>
  <c r="R89" i="17"/>
  <c r="Q89" i="17"/>
  <c r="P89" i="17"/>
  <c r="E89" i="17"/>
  <c r="U88" i="17"/>
  <c r="T88" i="17"/>
  <c r="S88" i="17"/>
  <c r="R88" i="17"/>
  <c r="Q88" i="17"/>
  <c r="P88" i="17"/>
  <c r="E88" i="17"/>
  <c r="O75" i="17"/>
  <c r="N75" i="17"/>
  <c r="M75" i="17"/>
  <c r="L75" i="17"/>
  <c r="K75" i="17"/>
  <c r="J75" i="17"/>
  <c r="I75" i="17"/>
  <c r="H75" i="17"/>
  <c r="G75" i="17"/>
  <c r="F75" i="17"/>
  <c r="C75" i="17"/>
  <c r="B75" i="17"/>
  <c r="O74" i="17"/>
  <c r="N74" i="17"/>
  <c r="M74" i="17"/>
  <c r="L74" i="17"/>
  <c r="K74" i="17"/>
  <c r="J74" i="17"/>
  <c r="I74" i="17"/>
  <c r="S74" i="17" s="1"/>
  <c r="H74" i="17"/>
  <c r="G74" i="17"/>
  <c r="F74" i="17"/>
  <c r="C74" i="17"/>
  <c r="B74" i="17"/>
  <c r="S73" i="17"/>
  <c r="O73" i="17"/>
  <c r="N73" i="17"/>
  <c r="M73" i="17"/>
  <c r="L73" i="17"/>
  <c r="K73" i="17"/>
  <c r="J73" i="17"/>
  <c r="R73" i="17" s="1"/>
  <c r="I73" i="17"/>
  <c r="H73" i="17"/>
  <c r="G73" i="17"/>
  <c r="F73" i="17"/>
  <c r="C73" i="17"/>
  <c r="B73" i="17"/>
  <c r="E73" i="17" s="1"/>
  <c r="U72" i="17"/>
  <c r="T72" i="17"/>
  <c r="S72" i="17"/>
  <c r="R72" i="17"/>
  <c r="Q72" i="17"/>
  <c r="P72" i="17"/>
  <c r="E72" i="17"/>
  <c r="S71" i="17"/>
  <c r="R71" i="17"/>
  <c r="Q71" i="17"/>
  <c r="P71" i="17"/>
  <c r="E71" i="17"/>
  <c r="U71" i="17" s="1"/>
  <c r="O69" i="17"/>
  <c r="N69" i="17"/>
  <c r="M69" i="17"/>
  <c r="L69" i="17"/>
  <c r="K69" i="17"/>
  <c r="J69" i="17"/>
  <c r="I69" i="17"/>
  <c r="H69" i="17"/>
  <c r="G69" i="17"/>
  <c r="F69" i="17"/>
  <c r="C69" i="17"/>
  <c r="B69" i="17"/>
  <c r="S68" i="17"/>
  <c r="O68" i="17"/>
  <c r="N68" i="17"/>
  <c r="M68" i="17"/>
  <c r="L68" i="17"/>
  <c r="K68" i="17"/>
  <c r="J68" i="17"/>
  <c r="I68" i="17"/>
  <c r="H68" i="17"/>
  <c r="R68" i="17" s="1"/>
  <c r="G68" i="17"/>
  <c r="F68" i="17"/>
  <c r="C68" i="17"/>
  <c r="B68" i="17"/>
  <c r="T67" i="17"/>
  <c r="S67" i="17"/>
  <c r="R67" i="17"/>
  <c r="Q67" i="17"/>
  <c r="P67" i="17"/>
  <c r="E67" i="17"/>
  <c r="U67" i="17" s="1"/>
  <c r="T66" i="17"/>
  <c r="S66" i="17"/>
  <c r="R66" i="17"/>
  <c r="Q66" i="17"/>
  <c r="P66" i="17"/>
  <c r="E66" i="17"/>
  <c r="U66" i="17" s="1"/>
  <c r="S65" i="17"/>
  <c r="R65" i="17"/>
  <c r="Q65" i="17"/>
  <c r="P65" i="17"/>
  <c r="E65" i="17"/>
  <c r="U65" i="17" s="1"/>
  <c r="S64" i="17"/>
  <c r="R64" i="17"/>
  <c r="Q64" i="17"/>
  <c r="P64" i="17"/>
  <c r="E64" i="17"/>
  <c r="S63" i="17"/>
  <c r="R63" i="17"/>
  <c r="Q63" i="17"/>
  <c r="P63" i="17"/>
  <c r="E63" i="17"/>
  <c r="O61" i="17"/>
  <c r="N61" i="17"/>
  <c r="M61" i="17"/>
  <c r="L61" i="17"/>
  <c r="K61" i="17"/>
  <c r="J61" i="17"/>
  <c r="I61" i="17"/>
  <c r="S61" i="17" s="1"/>
  <c r="H61" i="17"/>
  <c r="R61" i="17" s="1"/>
  <c r="C61" i="17"/>
  <c r="B61" i="17"/>
  <c r="S60" i="17"/>
  <c r="R60" i="17"/>
  <c r="Q60" i="17"/>
  <c r="P60" i="17"/>
  <c r="E60" i="17"/>
  <c r="T60" i="17" s="1"/>
  <c r="S59" i="17"/>
  <c r="R59" i="17"/>
  <c r="Q59" i="17"/>
  <c r="P59" i="17"/>
  <c r="E59" i="17"/>
  <c r="U59" i="17" s="1"/>
  <c r="S58" i="17"/>
  <c r="R58" i="17"/>
  <c r="Q58" i="17"/>
  <c r="P58" i="17"/>
  <c r="E58" i="17"/>
  <c r="U58" i="17" s="1"/>
  <c r="S57" i="17"/>
  <c r="R57" i="17"/>
  <c r="Q57" i="17"/>
  <c r="P57" i="17"/>
  <c r="E57" i="17"/>
  <c r="U57" i="17" s="1"/>
  <c r="O55" i="17"/>
  <c r="N55" i="17"/>
  <c r="M55" i="17"/>
  <c r="L55" i="17"/>
  <c r="K55" i="17"/>
  <c r="J55" i="17"/>
  <c r="I55" i="17"/>
  <c r="S55" i="17" s="1"/>
  <c r="H55" i="17"/>
  <c r="R55" i="17" s="1"/>
  <c r="G55" i="17"/>
  <c r="F55" i="17"/>
  <c r="C55" i="17"/>
  <c r="B55" i="17"/>
  <c r="S54" i="17"/>
  <c r="R54" i="17"/>
  <c r="Q54" i="17"/>
  <c r="P54" i="17"/>
  <c r="E54" i="17"/>
  <c r="S53" i="17"/>
  <c r="R53" i="17"/>
  <c r="Q53" i="17"/>
  <c r="P53" i="17"/>
  <c r="E53" i="17"/>
  <c r="S52" i="17"/>
  <c r="R52" i="17"/>
  <c r="Q52" i="17"/>
  <c r="P52" i="17"/>
  <c r="E52" i="17"/>
  <c r="S51" i="17"/>
  <c r="R51" i="17"/>
  <c r="Q51" i="17"/>
  <c r="P51" i="17"/>
  <c r="E51" i="17"/>
  <c r="S50" i="17"/>
  <c r="R50" i="17"/>
  <c r="Q50" i="17"/>
  <c r="P50" i="17"/>
  <c r="E50" i="17"/>
  <c r="S49" i="17"/>
  <c r="R49" i="17"/>
  <c r="Q49" i="17"/>
  <c r="P49" i="17"/>
  <c r="E49" i="17"/>
  <c r="T49" i="17" s="1"/>
  <c r="S48" i="17"/>
  <c r="R48" i="17"/>
  <c r="Q48" i="17"/>
  <c r="P48" i="17"/>
  <c r="E48" i="17"/>
  <c r="U48" i="17" s="1"/>
  <c r="S47" i="17"/>
  <c r="R47" i="17"/>
  <c r="Q47" i="17"/>
  <c r="P47" i="17"/>
  <c r="E47" i="17"/>
  <c r="U47" i="17" s="1"/>
  <c r="S46" i="17"/>
  <c r="R46" i="17"/>
  <c r="Q46" i="17"/>
  <c r="P46" i="17"/>
  <c r="E46" i="17"/>
  <c r="U46" i="17" s="1"/>
  <c r="U45" i="17"/>
  <c r="S45" i="17"/>
  <c r="R45" i="17"/>
  <c r="Q45" i="17"/>
  <c r="P45" i="17"/>
  <c r="E45" i="17"/>
  <c r="T45" i="17" s="1"/>
  <c r="S44" i="17"/>
  <c r="R44" i="17"/>
  <c r="Q44" i="17"/>
  <c r="P44" i="17"/>
  <c r="E44" i="17"/>
  <c r="U44" i="17" s="1"/>
  <c r="O42" i="17"/>
  <c r="N42" i="17"/>
  <c r="M42" i="17"/>
  <c r="L42" i="17"/>
  <c r="K42" i="17"/>
  <c r="J42" i="17"/>
  <c r="I42" i="17"/>
  <c r="S42" i="17" s="1"/>
  <c r="H42" i="17"/>
  <c r="R42" i="17" s="1"/>
  <c r="G42" i="17"/>
  <c r="F42" i="17"/>
  <c r="E42" i="17"/>
  <c r="C42" i="17"/>
  <c r="B42" i="17"/>
  <c r="S41" i="17"/>
  <c r="R41" i="17"/>
  <c r="Q41" i="17"/>
  <c r="P41" i="17"/>
  <c r="E41" i="17"/>
  <c r="S40" i="17"/>
  <c r="R40" i="17"/>
  <c r="Q40" i="17"/>
  <c r="P40" i="17"/>
  <c r="E40" i="17"/>
  <c r="S39" i="17"/>
  <c r="R39" i="17"/>
  <c r="Q39" i="17"/>
  <c r="P39" i="17"/>
  <c r="E39" i="17"/>
  <c r="U38" i="17"/>
  <c r="S38" i="17"/>
  <c r="R38" i="17"/>
  <c r="Q38" i="17"/>
  <c r="P38" i="17"/>
  <c r="E38" i="17"/>
  <c r="T38" i="17" s="1"/>
  <c r="S37" i="17"/>
  <c r="R37" i="17"/>
  <c r="Q37" i="17"/>
  <c r="P37" i="17"/>
  <c r="E37" i="17"/>
  <c r="U37" i="17" s="1"/>
  <c r="O35" i="17"/>
  <c r="N35" i="17"/>
  <c r="M35" i="17"/>
  <c r="L35" i="17"/>
  <c r="K35" i="17"/>
  <c r="J35" i="17"/>
  <c r="R35" i="17" s="1"/>
  <c r="I35" i="17"/>
  <c r="H35" i="17"/>
  <c r="G35" i="17"/>
  <c r="F35" i="17"/>
  <c r="C35" i="17"/>
  <c r="E35" i="17" s="1"/>
  <c r="B35" i="17"/>
  <c r="T34" i="17"/>
  <c r="S34" i="17"/>
  <c r="R34" i="17"/>
  <c r="Q34" i="17"/>
  <c r="P34" i="17"/>
  <c r="E34" i="17"/>
  <c r="O32" i="17"/>
  <c r="N32" i="17"/>
  <c r="M32" i="17"/>
  <c r="L32" i="17"/>
  <c r="K32" i="17"/>
  <c r="J32" i="17"/>
  <c r="I32" i="17"/>
  <c r="S32" i="17" s="1"/>
  <c r="H32" i="17"/>
  <c r="R32" i="17" s="1"/>
  <c r="G32" i="17"/>
  <c r="F32" i="17"/>
  <c r="C32" i="17"/>
  <c r="B32" i="17"/>
  <c r="S31" i="17"/>
  <c r="R31" i="17"/>
  <c r="Q31" i="17"/>
  <c r="P31" i="17"/>
  <c r="E31" i="17"/>
  <c r="S30" i="17"/>
  <c r="R30" i="17"/>
  <c r="Q30" i="17"/>
  <c r="P30" i="17"/>
  <c r="E30" i="17"/>
  <c r="U30" i="17" s="1"/>
  <c r="S29" i="17"/>
  <c r="R29" i="17"/>
  <c r="Q29" i="17"/>
  <c r="P29" i="17"/>
  <c r="E29" i="17"/>
  <c r="U29" i="17" s="1"/>
  <c r="S28" i="17"/>
  <c r="R28" i="17"/>
  <c r="Q28" i="17"/>
  <c r="P28" i="17"/>
  <c r="E28" i="17"/>
  <c r="U28" i="17" s="1"/>
  <c r="O26" i="17"/>
  <c r="N26" i="17"/>
  <c r="M26" i="17"/>
  <c r="L26" i="17"/>
  <c r="K26" i="17"/>
  <c r="J26" i="17"/>
  <c r="I26" i="17"/>
  <c r="S26" i="17" s="1"/>
  <c r="H26" i="17"/>
  <c r="P26" i="17" s="1"/>
  <c r="G26" i="17"/>
  <c r="F26" i="17"/>
  <c r="C26" i="17"/>
  <c r="B26" i="17"/>
  <c r="U25" i="17"/>
  <c r="S25" i="17"/>
  <c r="R25" i="17"/>
  <c r="Q25" i="17"/>
  <c r="P25" i="17"/>
  <c r="E25" i="17"/>
  <c r="T25" i="17" s="1"/>
  <c r="S24" i="17"/>
  <c r="R24" i="17"/>
  <c r="Q24" i="17"/>
  <c r="P24" i="17"/>
  <c r="E24" i="17"/>
  <c r="U24" i="17" s="1"/>
  <c r="S23" i="17"/>
  <c r="R23" i="17"/>
  <c r="Q23" i="17"/>
  <c r="P23" i="17"/>
  <c r="E23" i="17"/>
  <c r="S22" i="17"/>
  <c r="R22" i="17"/>
  <c r="Q22" i="17"/>
  <c r="P22" i="17"/>
  <c r="E22" i="17"/>
  <c r="U21" i="17"/>
  <c r="S21" i="17"/>
  <c r="R21" i="17"/>
  <c r="Q21" i="17"/>
  <c r="P21" i="17"/>
  <c r="E21" i="17"/>
  <c r="T21" i="17" s="1"/>
  <c r="T20" i="17"/>
  <c r="S20" i="17"/>
  <c r="R20" i="17"/>
  <c r="Q20" i="17"/>
  <c r="P20" i="17"/>
  <c r="E20" i="17"/>
  <c r="U20" i="17" s="1"/>
  <c r="S19" i="17"/>
  <c r="R19" i="17"/>
  <c r="Q19" i="17"/>
  <c r="P19" i="17"/>
  <c r="E19" i="17"/>
  <c r="U19" i="17" s="1"/>
  <c r="O17" i="17"/>
  <c r="N17" i="17"/>
  <c r="M17" i="17"/>
  <c r="L17" i="17"/>
  <c r="K17" i="17"/>
  <c r="S17" i="17" s="1"/>
  <c r="J17" i="17"/>
  <c r="I17" i="17"/>
  <c r="H17" i="17"/>
  <c r="G17" i="17"/>
  <c r="F17" i="17"/>
  <c r="C17" i="17"/>
  <c r="B17" i="17"/>
  <c r="S16" i="17"/>
  <c r="R16" i="17"/>
  <c r="Q16" i="17"/>
  <c r="P16" i="17"/>
  <c r="E16" i="17"/>
  <c r="T16" i="17" s="1"/>
  <c r="S15" i="17"/>
  <c r="R15" i="17"/>
  <c r="Q15" i="17"/>
  <c r="P15" i="17"/>
  <c r="E15" i="17"/>
  <c r="S14" i="17"/>
  <c r="R14" i="17"/>
  <c r="Q14" i="17"/>
  <c r="P14" i="17"/>
  <c r="E14" i="17"/>
  <c r="U14" i="17" s="1"/>
  <c r="S13" i="17"/>
  <c r="R13" i="17"/>
  <c r="Q13" i="17"/>
  <c r="P13" i="17"/>
  <c r="E13" i="17"/>
  <c r="U12" i="17"/>
  <c r="S12" i="17"/>
  <c r="R12" i="17"/>
  <c r="Q12" i="17"/>
  <c r="P12" i="17"/>
  <c r="E12" i="17"/>
  <c r="T12" i="17" s="1"/>
  <c r="S11" i="17"/>
  <c r="R11" i="17"/>
  <c r="Q11" i="17"/>
  <c r="P11" i="17"/>
  <c r="E11" i="17"/>
  <c r="U11" i="17" s="1"/>
  <c r="S10" i="17"/>
  <c r="R10" i="17"/>
  <c r="Q10" i="17"/>
  <c r="P10" i="17"/>
  <c r="E10" i="17"/>
  <c r="S9" i="17"/>
  <c r="R9" i="17"/>
  <c r="Q9" i="17"/>
  <c r="P9" i="17"/>
  <c r="E9" i="17"/>
  <c r="S96" i="16"/>
  <c r="R96" i="16"/>
  <c r="Q96" i="16"/>
  <c r="P96" i="16"/>
  <c r="E96" i="16"/>
  <c r="U96" i="16" s="1"/>
  <c r="S95" i="16"/>
  <c r="R95" i="16"/>
  <c r="Q95" i="16"/>
  <c r="P95" i="16"/>
  <c r="E95" i="16"/>
  <c r="U95" i="16" s="1"/>
  <c r="U94" i="16"/>
  <c r="T94" i="16"/>
  <c r="S94" i="16"/>
  <c r="R94" i="16"/>
  <c r="Q94" i="16"/>
  <c r="P94" i="16"/>
  <c r="E94" i="16"/>
  <c r="S93" i="16"/>
  <c r="R93" i="16"/>
  <c r="Q93" i="16"/>
  <c r="P93" i="16"/>
  <c r="E93" i="16"/>
  <c r="U93" i="16" s="1"/>
  <c r="S92" i="16"/>
  <c r="R92" i="16"/>
  <c r="Q92" i="16"/>
  <c r="P92" i="16"/>
  <c r="E92" i="16"/>
  <c r="T92" i="16" s="1"/>
  <c r="S91" i="16"/>
  <c r="R91" i="16"/>
  <c r="Q91" i="16"/>
  <c r="P91" i="16"/>
  <c r="E91" i="16"/>
  <c r="T91" i="16" s="1"/>
  <c r="S90" i="16"/>
  <c r="R90" i="16"/>
  <c r="Q90" i="16"/>
  <c r="P90" i="16"/>
  <c r="E90" i="16"/>
  <c r="U90" i="16" s="1"/>
  <c r="S89" i="16"/>
  <c r="R89" i="16"/>
  <c r="Q89" i="16"/>
  <c r="P89" i="16"/>
  <c r="E89" i="16"/>
  <c r="U89" i="16" s="1"/>
  <c r="U88" i="16"/>
  <c r="S88" i="16"/>
  <c r="R88" i="16"/>
  <c r="Q88" i="16"/>
  <c r="P88" i="16"/>
  <c r="E88" i="16"/>
  <c r="T88" i="16" s="1"/>
  <c r="O75" i="16"/>
  <c r="N75" i="16"/>
  <c r="M75" i="16"/>
  <c r="L75" i="16"/>
  <c r="K75" i="16"/>
  <c r="J75" i="16"/>
  <c r="I75" i="16"/>
  <c r="H75" i="16"/>
  <c r="G75" i="16"/>
  <c r="F75" i="16"/>
  <c r="C75" i="16"/>
  <c r="B75" i="16"/>
  <c r="O74" i="16"/>
  <c r="N74" i="16"/>
  <c r="M74" i="16"/>
  <c r="L74" i="16"/>
  <c r="K74" i="16"/>
  <c r="J74" i="16"/>
  <c r="I74" i="16"/>
  <c r="H74" i="16"/>
  <c r="G74" i="16"/>
  <c r="F74" i="16"/>
  <c r="C74" i="16"/>
  <c r="B74" i="16"/>
  <c r="E74" i="16" s="1"/>
  <c r="O73" i="16"/>
  <c r="N73" i="16"/>
  <c r="M73" i="16"/>
  <c r="L73" i="16"/>
  <c r="K73" i="16"/>
  <c r="J73" i="16"/>
  <c r="I73" i="16"/>
  <c r="H73" i="16"/>
  <c r="G73" i="16"/>
  <c r="F73" i="16"/>
  <c r="C73" i="16"/>
  <c r="B73" i="16"/>
  <c r="T72" i="16"/>
  <c r="S72" i="16"/>
  <c r="R72" i="16"/>
  <c r="Q72" i="16"/>
  <c r="P72" i="16"/>
  <c r="E72" i="16"/>
  <c r="U72" i="16" s="1"/>
  <c r="T71" i="16"/>
  <c r="S71" i="16"/>
  <c r="R71" i="16"/>
  <c r="Q71" i="16"/>
  <c r="P71" i="16"/>
  <c r="E71" i="16"/>
  <c r="U71" i="16" s="1"/>
  <c r="O69" i="16"/>
  <c r="N69" i="16"/>
  <c r="M69" i="16"/>
  <c r="L69" i="16"/>
  <c r="K69" i="16"/>
  <c r="J69" i="16"/>
  <c r="I69" i="16"/>
  <c r="H69" i="16"/>
  <c r="G69" i="16"/>
  <c r="F69" i="16"/>
  <c r="C69" i="16"/>
  <c r="B69" i="16"/>
  <c r="O68" i="16"/>
  <c r="N68" i="16"/>
  <c r="M68" i="16"/>
  <c r="L68" i="16"/>
  <c r="K68" i="16"/>
  <c r="J68" i="16"/>
  <c r="I68" i="16"/>
  <c r="H68" i="16"/>
  <c r="R68" i="16" s="1"/>
  <c r="G68" i="16"/>
  <c r="F68" i="16"/>
  <c r="C68" i="16"/>
  <c r="B68" i="16"/>
  <c r="E68" i="16" s="1"/>
  <c r="T67" i="16"/>
  <c r="S67" i="16"/>
  <c r="R67" i="16"/>
  <c r="Q67" i="16"/>
  <c r="P67" i="16"/>
  <c r="E67" i="16"/>
  <c r="U67" i="16" s="1"/>
  <c r="T66" i="16"/>
  <c r="S66" i="16"/>
  <c r="R66" i="16"/>
  <c r="Q66" i="16"/>
  <c r="P66" i="16"/>
  <c r="E66" i="16"/>
  <c r="U66" i="16" s="1"/>
  <c r="S65" i="16"/>
  <c r="R65" i="16"/>
  <c r="Q65" i="16"/>
  <c r="P65" i="16"/>
  <c r="E65" i="16"/>
  <c r="S64" i="16"/>
  <c r="R64" i="16"/>
  <c r="Q64" i="16"/>
  <c r="P64" i="16"/>
  <c r="E64" i="16"/>
  <c r="U64" i="16" s="1"/>
  <c r="S63" i="16"/>
  <c r="R63" i="16"/>
  <c r="Q63" i="16"/>
  <c r="P63" i="16"/>
  <c r="E63" i="16"/>
  <c r="O61" i="16"/>
  <c r="N61" i="16"/>
  <c r="M61" i="16"/>
  <c r="L61" i="16"/>
  <c r="K61" i="16"/>
  <c r="J61" i="16"/>
  <c r="I61" i="16"/>
  <c r="S61" i="16" s="1"/>
  <c r="H61" i="16"/>
  <c r="C61" i="16"/>
  <c r="B61" i="16"/>
  <c r="S60" i="16"/>
  <c r="R60" i="16"/>
  <c r="Q60" i="16"/>
  <c r="P60" i="16"/>
  <c r="E60" i="16"/>
  <c r="T60" i="16" s="1"/>
  <c r="T59" i="16"/>
  <c r="S59" i="16"/>
  <c r="R59" i="16"/>
  <c r="Q59" i="16"/>
  <c r="P59" i="16"/>
  <c r="E59" i="16"/>
  <c r="U59" i="16" s="1"/>
  <c r="U58" i="16"/>
  <c r="S58" i="16"/>
  <c r="R58" i="16"/>
  <c r="Q58" i="16"/>
  <c r="P58" i="16"/>
  <c r="E58" i="16"/>
  <c r="T58" i="16" s="1"/>
  <c r="S57" i="16"/>
  <c r="R57" i="16"/>
  <c r="Q57" i="16"/>
  <c r="P57" i="16"/>
  <c r="E57" i="16"/>
  <c r="U57" i="16" s="1"/>
  <c r="O55" i="16"/>
  <c r="N55" i="16"/>
  <c r="M55" i="16"/>
  <c r="L55" i="16"/>
  <c r="K55" i="16"/>
  <c r="J55" i="16"/>
  <c r="I55" i="16"/>
  <c r="S55" i="16" s="1"/>
  <c r="H55" i="16"/>
  <c r="G55" i="16"/>
  <c r="F55" i="16"/>
  <c r="E55" i="16"/>
  <c r="C55" i="16"/>
  <c r="B55" i="16"/>
  <c r="T54" i="16"/>
  <c r="S54" i="16"/>
  <c r="R54" i="16"/>
  <c r="Q54" i="16"/>
  <c r="P54" i="16"/>
  <c r="E54" i="16"/>
  <c r="U54" i="16" s="1"/>
  <c r="S53" i="16"/>
  <c r="R53" i="16"/>
  <c r="Q53" i="16"/>
  <c r="P53" i="16"/>
  <c r="E53" i="16"/>
  <c r="T52" i="16"/>
  <c r="S52" i="16"/>
  <c r="R52" i="16"/>
  <c r="Q52" i="16"/>
  <c r="P52" i="16"/>
  <c r="E52" i="16"/>
  <c r="U52" i="16" s="1"/>
  <c r="S51" i="16"/>
  <c r="R51" i="16"/>
  <c r="Q51" i="16"/>
  <c r="P51" i="16"/>
  <c r="E51" i="16"/>
  <c r="T51" i="16" s="1"/>
  <c r="S50" i="16"/>
  <c r="R50" i="16"/>
  <c r="Q50" i="16"/>
  <c r="P50" i="16"/>
  <c r="E50" i="16"/>
  <c r="U50" i="16" s="1"/>
  <c r="S49" i="16"/>
  <c r="R49" i="16"/>
  <c r="Q49" i="16"/>
  <c r="P49" i="16"/>
  <c r="E49" i="16"/>
  <c r="T49" i="16" s="1"/>
  <c r="S48" i="16"/>
  <c r="R48" i="16"/>
  <c r="Q48" i="16"/>
  <c r="P48" i="16"/>
  <c r="E48" i="16"/>
  <c r="U48" i="16" s="1"/>
  <c r="S47" i="16"/>
  <c r="R47" i="16"/>
  <c r="Q47" i="16"/>
  <c r="P47" i="16"/>
  <c r="E47" i="16"/>
  <c r="U47" i="16" s="1"/>
  <c r="S46" i="16"/>
  <c r="R46" i="16"/>
  <c r="Q46" i="16"/>
  <c r="P46" i="16"/>
  <c r="E46" i="16"/>
  <c r="T46" i="16" s="1"/>
  <c r="U45" i="16"/>
  <c r="S45" i="16"/>
  <c r="R45" i="16"/>
  <c r="Q45" i="16"/>
  <c r="P45" i="16"/>
  <c r="E45" i="16"/>
  <c r="T45" i="16" s="1"/>
  <c r="T44" i="16"/>
  <c r="S44" i="16"/>
  <c r="R44" i="16"/>
  <c r="Q44" i="16"/>
  <c r="P44" i="16"/>
  <c r="E44" i="16"/>
  <c r="U44" i="16" s="1"/>
  <c r="O42" i="16"/>
  <c r="N42" i="16"/>
  <c r="M42" i="16"/>
  <c r="L42" i="16"/>
  <c r="K42" i="16"/>
  <c r="J42" i="16"/>
  <c r="I42" i="16"/>
  <c r="S42" i="16" s="1"/>
  <c r="H42" i="16"/>
  <c r="G42" i="16"/>
  <c r="F42" i="16"/>
  <c r="C42" i="16"/>
  <c r="B42" i="16"/>
  <c r="E42" i="16" s="1"/>
  <c r="S41" i="16"/>
  <c r="R41" i="16"/>
  <c r="Q41" i="16"/>
  <c r="P41" i="16"/>
  <c r="E41" i="16"/>
  <c r="T40" i="16"/>
  <c r="S40" i="16"/>
  <c r="R40" i="16"/>
  <c r="Q40" i="16"/>
  <c r="P40" i="16"/>
  <c r="E40" i="16"/>
  <c r="U40" i="16" s="1"/>
  <c r="T39" i="16"/>
  <c r="S39" i="16"/>
  <c r="R39" i="16"/>
  <c r="Q39" i="16"/>
  <c r="P39" i="16"/>
  <c r="E39" i="16"/>
  <c r="U39" i="16" s="1"/>
  <c r="S38" i="16"/>
  <c r="R38" i="16"/>
  <c r="Q38" i="16"/>
  <c r="P38" i="16"/>
  <c r="E38" i="16"/>
  <c r="T38" i="16" s="1"/>
  <c r="S37" i="16"/>
  <c r="R37" i="16"/>
  <c r="Q37" i="16"/>
  <c r="P37" i="16"/>
  <c r="E37" i="16"/>
  <c r="U37" i="16" s="1"/>
  <c r="O35" i="16"/>
  <c r="N35" i="16"/>
  <c r="M35" i="16"/>
  <c r="L35" i="16"/>
  <c r="K35" i="16"/>
  <c r="J35" i="16"/>
  <c r="I35" i="16"/>
  <c r="H35" i="16"/>
  <c r="G35" i="16"/>
  <c r="F35" i="16"/>
  <c r="C35" i="16"/>
  <c r="B35" i="16"/>
  <c r="S34" i="16"/>
  <c r="R34" i="16"/>
  <c r="Q34" i="16"/>
  <c r="P34" i="16"/>
  <c r="E34" i="16"/>
  <c r="O32" i="16"/>
  <c r="N32" i="16"/>
  <c r="M32" i="16"/>
  <c r="L32" i="16"/>
  <c r="K32" i="16"/>
  <c r="J32" i="16"/>
  <c r="I32" i="16"/>
  <c r="H32" i="16"/>
  <c r="R32" i="16" s="1"/>
  <c r="G32" i="16"/>
  <c r="F32" i="16"/>
  <c r="C32" i="16"/>
  <c r="B32" i="16"/>
  <c r="S31" i="16"/>
  <c r="R31" i="16"/>
  <c r="Q31" i="16"/>
  <c r="P31" i="16"/>
  <c r="E31" i="16"/>
  <c r="U31" i="16" s="1"/>
  <c r="S30" i="16"/>
  <c r="R30" i="16"/>
  <c r="Q30" i="16"/>
  <c r="P30" i="16"/>
  <c r="E30" i="16"/>
  <c r="S29" i="16"/>
  <c r="R29" i="16"/>
  <c r="Q29" i="16"/>
  <c r="P29" i="16"/>
  <c r="E29" i="16"/>
  <c r="S28" i="16"/>
  <c r="R28" i="16"/>
  <c r="Q28" i="16"/>
  <c r="P28" i="16"/>
  <c r="E28" i="16"/>
  <c r="U28" i="16" s="1"/>
  <c r="O26" i="16"/>
  <c r="N26" i="16"/>
  <c r="M26" i="16"/>
  <c r="L26" i="16"/>
  <c r="K26" i="16"/>
  <c r="J26" i="16"/>
  <c r="I26" i="16"/>
  <c r="S26" i="16" s="1"/>
  <c r="H26" i="16"/>
  <c r="G26" i="16"/>
  <c r="F26" i="16"/>
  <c r="C26" i="16"/>
  <c r="B26" i="16"/>
  <c r="U25" i="16"/>
  <c r="T25" i="16"/>
  <c r="S25" i="16"/>
  <c r="R25" i="16"/>
  <c r="Q25" i="16"/>
  <c r="P25" i="16"/>
  <c r="E25" i="16"/>
  <c r="S24" i="16"/>
  <c r="R24" i="16"/>
  <c r="Q24" i="16"/>
  <c r="P24" i="16"/>
  <c r="E24" i="16"/>
  <c r="U24" i="16" s="1"/>
  <c r="S23" i="16"/>
  <c r="R23" i="16"/>
  <c r="Q23" i="16"/>
  <c r="P23" i="16"/>
  <c r="E23" i="16"/>
  <c r="T23" i="16" s="1"/>
  <c r="S22" i="16"/>
  <c r="R22" i="16"/>
  <c r="Q22" i="16"/>
  <c r="P22" i="16"/>
  <c r="E22" i="16"/>
  <c r="U22" i="16" s="1"/>
  <c r="S21" i="16"/>
  <c r="R21" i="16"/>
  <c r="Q21" i="16"/>
  <c r="P21" i="16"/>
  <c r="E21" i="16"/>
  <c r="S20" i="16"/>
  <c r="R20" i="16"/>
  <c r="Q20" i="16"/>
  <c r="P20" i="16"/>
  <c r="E20" i="16"/>
  <c r="U20" i="16" s="1"/>
  <c r="S19" i="16"/>
  <c r="R19" i="16"/>
  <c r="Q19" i="16"/>
  <c r="P19" i="16"/>
  <c r="E19" i="16"/>
  <c r="U19" i="16" s="1"/>
  <c r="O17" i="16"/>
  <c r="N17" i="16"/>
  <c r="M17" i="16"/>
  <c r="L17" i="16"/>
  <c r="K17" i="16"/>
  <c r="J17" i="16"/>
  <c r="I17" i="16"/>
  <c r="S17" i="16" s="1"/>
  <c r="H17" i="16"/>
  <c r="G17" i="16"/>
  <c r="F17" i="16"/>
  <c r="C17" i="16"/>
  <c r="B17" i="16"/>
  <c r="E17" i="16" s="1"/>
  <c r="U16" i="16"/>
  <c r="T16" i="16"/>
  <c r="S16" i="16"/>
  <c r="R16" i="16"/>
  <c r="Q16" i="16"/>
  <c r="P16" i="16"/>
  <c r="E16" i="16"/>
  <c r="S15" i="16"/>
  <c r="R15" i="16"/>
  <c r="Q15" i="16"/>
  <c r="P15" i="16"/>
  <c r="E15" i="16"/>
  <c r="U15" i="16" s="1"/>
  <c r="S14" i="16"/>
  <c r="R14" i="16"/>
  <c r="Q14" i="16"/>
  <c r="P14" i="16"/>
  <c r="E14" i="16"/>
  <c r="T14" i="16" s="1"/>
  <c r="S13" i="16"/>
  <c r="R13" i="16"/>
  <c r="Q13" i="16"/>
  <c r="P13" i="16"/>
  <c r="E13" i="16"/>
  <c r="S12" i="16"/>
  <c r="R12" i="16"/>
  <c r="Q12" i="16"/>
  <c r="P12" i="16"/>
  <c r="E12" i="16"/>
  <c r="U12" i="16" s="1"/>
  <c r="S11" i="16"/>
  <c r="R11" i="16"/>
  <c r="Q11" i="16"/>
  <c r="P11" i="16"/>
  <c r="E11" i="16"/>
  <c r="S10" i="16"/>
  <c r="R10" i="16"/>
  <c r="Q10" i="16"/>
  <c r="P10" i="16"/>
  <c r="E10" i="16"/>
  <c r="U9" i="16"/>
  <c r="S9" i="16"/>
  <c r="R9" i="16"/>
  <c r="Q9" i="16"/>
  <c r="P9" i="16"/>
  <c r="E9" i="16"/>
  <c r="T9" i="16" s="1"/>
  <c r="S96" i="15"/>
  <c r="R96" i="15"/>
  <c r="Q96" i="15"/>
  <c r="P96" i="15"/>
  <c r="E96" i="15"/>
  <c r="U96" i="15" s="1"/>
  <c r="S95" i="15"/>
  <c r="R95" i="15"/>
  <c r="Q95" i="15"/>
  <c r="P95" i="15"/>
  <c r="E95" i="15"/>
  <c r="U95" i="15" s="1"/>
  <c r="S94" i="15"/>
  <c r="R94" i="15"/>
  <c r="Q94" i="15"/>
  <c r="P94" i="15"/>
  <c r="E94" i="15"/>
  <c r="T94" i="15" s="1"/>
  <c r="S93" i="15"/>
  <c r="R93" i="15"/>
  <c r="Q93" i="15"/>
  <c r="P93" i="15"/>
  <c r="E93" i="15"/>
  <c r="T93" i="15" s="1"/>
  <c r="S92" i="15"/>
  <c r="R92" i="15"/>
  <c r="Q92" i="15"/>
  <c r="P92" i="15"/>
  <c r="E92" i="15"/>
  <c r="U92" i="15" s="1"/>
  <c r="S91" i="15"/>
  <c r="R91" i="15"/>
  <c r="Q91" i="15"/>
  <c r="P91" i="15"/>
  <c r="E91" i="15"/>
  <c r="U90" i="15"/>
  <c r="S90" i="15"/>
  <c r="R90" i="15"/>
  <c r="Q90" i="15"/>
  <c r="P90" i="15"/>
  <c r="E90" i="15"/>
  <c r="T90" i="15" s="1"/>
  <c r="U89" i="15"/>
  <c r="T89" i="15"/>
  <c r="S89" i="15"/>
  <c r="R89" i="15"/>
  <c r="Q89" i="15"/>
  <c r="P89" i="15"/>
  <c r="E89" i="15"/>
  <c r="T88" i="15"/>
  <c r="S88" i="15"/>
  <c r="R88" i="15"/>
  <c r="Q88" i="15"/>
  <c r="P88" i="15"/>
  <c r="E88" i="15"/>
  <c r="U88" i="15" s="1"/>
  <c r="O75" i="15"/>
  <c r="N75" i="15"/>
  <c r="M75" i="15"/>
  <c r="L75" i="15"/>
  <c r="K75" i="15"/>
  <c r="J75" i="15"/>
  <c r="I75" i="15"/>
  <c r="H75" i="15"/>
  <c r="G75" i="15"/>
  <c r="F75" i="15"/>
  <c r="C75" i="15"/>
  <c r="B75" i="15"/>
  <c r="O74" i="15"/>
  <c r="N74" i="15"/>
  <c r="M74" i="15"/>
  <c r="L74" i="15"/>
  <c r="K74" i="15"/>
  <c r="J74" i="15"/>
  <c r="R74" i="15" s="1"/>
  <c r="I74" i="15"/>
  <c r="S74" i="15" s="1"/>
  <c r="H74" i="15"/>
  <c r="G74" i="15"/>
  <c r="F74" i="15"/>
  <c r="E74" i="15"/>
  <c r="C74" i="15"/>
  <c r="B74" i="15"/>
  <c r="O73" i="15"/>
  <c r="N73" i="15"/>
  <c r="M73" i="15"/>
  <c r="L73" i="15"/>
  <c r="K73" i="15"/>
  <c r="J73" i="15"/>
  <c r="I73" i="15"/>
  <c r="H73" i="15"/>
  <c r="P73" i="15" s="1"/>
  <c r="G73" i="15"/>
  <c r="F73" i="15"/>
  <c r="C73" i="15"/>
  <c r="B73" i="15"/>
  <c r="S72" i="15"/>
  <c r="R72" i="15"/>
  <c r="Q72" i="15"/>
  <c r="P72" i="15"/>
  <c r="E72" i="15"/>
  <c r="S71" i="15"/>
  <c r="R71" i="15"/>
  <c r="Q71" i="15"/>
  <c r="P71" i="15"/>
  <c r="E71" i="15"/>
  <c r="T71" i="15" s="1"/>
  <c r="O69" i="15"/>
  <c r="N69" i="15"/>
  <c r="M69" i="15"/>
  <c r="L69" i="15"/>
  <c r="K69" i="15"/>
  <c r="J69" i="15"/>
  <c r="I69" i="15"/>
  <c r="S69" i="15" s="1"/>
  <c r="H69" i="15"/>
  <c r="G69" i="15"/>
  <c r="F69" i="15"/>
  <c r="C69" i="15"/>
  <c r="B69" i="15"/>
  <c r="O68" i="15"/>
  <c r="N68" i="15"/>
  <c r="M68" i="15"/>
  <c r="L68" i="15"/>
  <c r="K68" i="15"/>
  <c r="J68" i="15"/>
  <c r="I68" i="15"/>
  <c r="H68" i="15"/>
  <c r="G68" i="15"/>
  <c r="F68" i="15"/>
  <c r="C68" i="15"/>
  <c r="B68" i="15"/>
  <c r="U67" i="15"/>
  <c r="T67" i="15"/>
  <c r="S67" i="15"/>
  <c r="R67" i="15"/>
  <c r="Q67" i="15"/>
  <c r="P67" i="15"/>
  <c r="E67" i="15"/>
  <c r="S66" i="15"/>
  <c r="R66" i="15"/>
  <c r="Q66" i="15"/>
  <c r="P66" i="15"/>
  <c r="E66" i="15"/>
  <c r="U66" i="15" s="1"/>
  <c r="U65" i="15"/>
  <c r="T65" i="15"/>
  <c r="S65" i="15"/>
  <c r="R65" i="15"/>
  <c r="Q65" i="15"/>
  <c r="P65" i="15"/>
  <c r="E65" i="15"/>
  <c r="S64" i="15"/>
  <c r="R64" i="15"/>
  <c r="Q64" i="15"/>
  <c r="P64" i="15"/>
  <c r="E64" i="15"/>
  <c r="U64" i="15" s="1"/>
  <c r="S63" i="15"/>
  <c r="R63" i="15"/>
  <c r="Q63" i="15"/>
  <c r="P63" i="15"/>
  <c r="E63" i="15"/>
  <c r="U63" i="15" s="1"/>
  <c r="O61" i="15"/>
  <c r="N61" i="15"/>
  <c r="M61" i="15"/>
  <c r="L61" i="15"/>
  <c r="K61" i="15"/>
  <c r="J61" i="15"/>
  <c r="I61" i="15"/>
  <c r="S61" i="15" s="1"/>
  <c r="H61" i="15"/>
  <c r="C61" i="15"/>
  <c r="B61" i="15"/>
  <c r="S60" i="15"/>
  <c r="R60" i="15"/>
  <c r="Q60" i="15"/>
  <c r="P60" i="15"/>
  <c r="E60" i="15"/>
  <c r="U60" i="15" s="1"/>
  <c r="S59" i="15"/>
  <c r="R59" i="15"/>
  <c r="Q59" i="15"/>
  <c r="P59" i="15"/>
  <c r="E59" i="15"/>
  <c r="U59" i="15" s="1"/>
  <c r="S58" i="15"/>
  <c r="R58" i="15"/>
  <c r="Q58" i="15"/>
  <c r="P58" i="15"/>
  <c r="E58" i="15"/>
  <c r="U58" i="15" s="1"/>
  <c r="S57" i="15"/>
  <c r="R57" i="15"/>
  <c r="Q57" i="15"/>
  <c r="P57" i="15"/>
  <c r="E57" i="15"/>
  <c r="U57" i="15" s="1"/>
  <c r="O55" i="15"/>
  <c r="N55" i="15"/>
  <c r="M55" i="15"/>
  <c r="L55" i="15"/>
  <c r="K55" i="15"/>
  <c r="J55" i="15"/>
  <c r="I55" i="15"/>
  <c r="S55" i="15" s="1"/>
  <c r="H55" i="15"/>
  <c r="G55" i="15"/>
  <c r="F55" i="15"/>
  <c r="C55" i="15"/>
  <c r="B55" i="15"/>
  <c r="S54" i="15"/>
  <c r="R54" i="15"/>
  <c r="Q54" i="15"/>
  <c r="P54" i="15"/>
  <c r="E54" i="15"/>
  <c r="T53" i="15"/>
  <c r="S53" i="15"/>
  <c r="R53" i="15"/>
  <c r="Q53" i="15"/>
  <c r="P53" i="15"/>
  <c r="E53" i="15"/>
  <c r="U53" i="15" s="1"/>
  <c r="S52" i="15"/>
  <c r="R52" i="15"/>
  <c r="Q52" i="15"/>
  <c r="P52" i="15"/>
  <c r="E52" i="15"/>
  <c r="U52" i="15" s="1"/>
  <c r="S51" i="15"/>
  <c r="R51" i="15"/>
  <c r="Q51" i="15"/>
  <c r="P51" i="15"/>
  <c r="E51" i="15"/>
  <c r="T51" i="15" s="1"/>
  <c r="S50" i="15"/>
  <c r="R50" i="15"/>
  <c r="Q50" i="15"/>
  <c r="P50" i="15"/>
  <c r="E50" i="15"/>
  <c r="T50" i="15" s="1"/>
  <c r="S49" i="15"/>
  <c r="R49" i="15"/>
  <c r="Q49" i="15"/>
  <c r="P49" i="15"/>
  <c r="E49" i="15"/>
  <c r="U49" i="15" s="1"/>
  <c r="T48" i="15"/>
  <c r="S48" i="15"/>
  <c r="R48" i="15"/>
  <c r="Q48" i="15"/>
  <c r="P48" i="15"/>
  <c r="E48" i="15"/>
  <c r="U48" i="15" s="1"/>
  <c r="U47" i="15"/>
  <c r="S47" i="15"/>
  <c r="R47" i="15"/>
  <c r="Q47" i="15"/>
  <c r="P47" i="15"/>
  <c r="E47" i="15"/>
  <c r="T47" i="15" s="1"/>
  <c r="T46" i="15"/>
  <c r="S46" i="15"/>
  <c r="R46" i="15"/>
  <c r="Q46" i="15"/>
  <c r="P46" i="15"/>
  <c r="E46" i="15"/>
  <c r="U46" i="15" s="1"/>
  <c r="S45" i="15"/>
  <c r="R45" i="15"/>
  <c r="Q45" i="15"/>
  <c r="P45" i="15"/>
  <c r="E45" i="15"/>
  <c r="S44" i="15"/>
  <c r="R44" i="15"/>
  <c r="Q44" i="15"/>
  <c r="P44" i="15"/>
  <c r="E44" i="15"/>
  <c r="U44" i="15" s="1"/>
  <c r="O42" i="15"/>
  <c r="N42" i="15"/>
  <c r="M42" i="15"/>
  <c r="L42" i="15"/>
  <c r="K42" i="15"/>
  <c r="J42" i="15"/>
  <c r="I42" i="15"/>
  <c r="H42" i="15"/>
  <c r="R42" i="15" s="1"/>
  <c r="G42" i="15"/>
  <c r="F42" i="15"/>
  <c r="C42" i="15"/>
  <c r="B42" i="15"/>
  <c r="S41" i="15"/>
  <c r="R41" i="15"/>
  <c r="Q41" i="15"/>
  <c r="P41" i="15"/>
  <c r="E41" i="15"/>
  <c r="U41" i="15" s="1"/>
  <c r="S40" i="15"/>
  <c r="R40" i="15"/>
  <c r="Q40" i="15"/>
  <c r="P40" i="15"/>
  <c r="E40" i="15"/>
  <c r="T40" i="15" s="1"/>
  <c r="S39" i="15"/>
  <c r="R39" i="15"/>
  <c r="Q39" i="15"/>
  <c r="P39" i="15"/>
  <c r="E39" i="15"/>
  <c r="S38" i="15"/>
  <c r="R38" i="15"/>
  <c r="Q38" i="15"/>
  <c r="P38" i="15"/>
  <c r="E38" i="15"/>
  <c r="U38" i="15" s="1"/>
  <c r="S37" i="15"/>
  <c r="R37" i="15"/>
  <c r="Q37" i="15"/>
  <c r="P37" i="15"/>
  <c r="E37" i="15"/>
  <c r="O35" i="15"/>
  <c r="N35" i="15"/>
  <c r="M35" i="15"/>
  <c r="L35" i="15"/>
  <c r="K35" i="15"/>
  <c r="S35" i="15" s="1"/>
  <c r="J35" i="15"/>
  <c r="I35" i="15"/>
  <c r="H35" i="15"/>
  <c r="R35" i="15" s="1"/>
  <c r="G35" i="15"/>
  <c r="F35" i="15"/>
  <c r="C35" i="15"/>
  <c r="B35" i="15"/>
  <c r="T34" i="15"/>
  <c r="S34" i="15"/>
  <c r="R34" i="15"/>
  <c r="Q34" i="15"/>
  <c r="P34" i="15"/>
  <c r="E34" i="15"/>
  <c r="S32" i="15"/>
  <c r="O32" i="15"/>
  <c r="N32" i="15"/>
  <c r="M32" i="15"/>
  <c r="L32" i="15"/>
  <c r="K32" i="15"/>
  <c r="J32" i="15"/>
  <c r="I32" i="15"/>
  <c r="H32" i="15"/>
  <c r="R32" i="15" s="1"/>
  <c r="G32" i="15"/>
  <c r="F32" i="15"/>
  <c r="C32" i="15"/>
  <c r="B32" i="15"/>
  <c r="S31" i="15"/>
  <c r="R31" i="15"/>
  <c r="Q31" i="15"/>
  <c r="P31" i="15"/>
  <c r="E31" i="15"/>
  <c r="U30" i="15"/>
  <c r="S30" i="15"/>
  <c r="R30" i="15"/>
  <c r="Q30" i="15"/>
  <c r="P30" i="15"/>
  <c r="E30" i="15"/>
  <c r="T30" i="15" s="1"/>
  <c r="U29" i="15"/>
  <c r="S29" i="15"/>
  <c r="R29" i="15"/>
  <c r="Q29" i="15"/>
  <c r="P29" i="15"/>
  <c r="E29" i="15"/>
  <c r="T29" i="15" s="1"/>
  <c r="S28" i="15"/>
  <c r="R28" i="15"/>
  <c r="Q28" i="15"/>
  <c r="P28" i="15"/>
  <c r="E28" i="15"/>
  <c r="O26" i="15"/>
  <c r="N26" i="15"/>
  <c r="M26" i="15"/>
  <c r="L26" i="15"/>
  <c r="K26" i="15"/>
  <c r="J26" i="15"/>
  <c r="I26" i="15"/>
  <c r="S26" i="15" s="1"/>
  <c r="H26" i="15"/>
  <c r="R26" i="15" s="1"/>
  <c r="G26" i="15"/>
  <c r="F26" i="15"/>
  <c r="C26" i="15"/>
  <c r="B26" i="15"/>
  <c r="S25" i="15"/>
  <c r="R25" i="15"/>
  <c r="Q25" i="15"/>
  <c r="P25" i="15"/>
  <c r="E25" i="15"/>
  <c r="U25" i="15" s="1"/>
  <c r="S24" i="15"/>
  <c r="R24" i="15"/>
  <c r="Q24" i="15"/>
  <c r="P24" i="15"/>
  <c r="E24" i="15"/>
  <c r="U24" i="15" s="1"/>
  <c r="S23" i="15"/>
  <c r="R23" i="15"/>
  <c r="Q23" i="15"/>
  <c r="P23" i="15"/>
  <c r="E23" i="15"/>
  <c r="T23" i="15" s="1"/>
  <c r="U22" i="15"/>
  <c r="S22" i="15"/>
  <c r="R22" i="15"/>
  <c r="Q22" i="15"/>
  <c r="P22" i="15"/>
  <c r="E22" i="15"/>
  <c r="T22" i="15" s="1"/>
  <c r="S21" i="15"/>
  <c r="R21" i="15"/>
  <c r="Q21" i="15"/>
  <c r="P21" i="15"/>
  <c r="E21" i="15"/>
  <c r="U21" i="15" s="1"/>
  <c r="S20" i="15"/>
  <c r="R20" i="15"/>
  <c r="Q20" i="15"/>
  <c r="P20" i="15"/>
  <c r="E20" i="15"/>
  <c r="S19" i="15"/>
  <c r="R19" i="15"/>
  <c r="Q19" i="15"/>
  <c r="P19" i="15"/>
  <c r="E19" i="15"/>
  <c r="O17" i="15"/>
  <c r="N17" i="15"/>
  <c r="M17" i="15"/>
  <c r="L17" i="15"/>
  <c r="K17" i="15"/>
  <c r="J17" i="15"/>
  <c r="I17" i="15"/>
  <c r="H17" i="15"/>
  <c r="G17" i="15"/>
  <c r="F17" i="15"/>
  <c r="C17" i="15"/>
  <c r="B17" i="15"/>
  <c r="S16" i="15"/>
  <c r="R16" i="15"/>
  <c r="Q16" i="15"/>
  <c r="P16" i="15"/>
  <c r="E16" i="15"/>
  <c r="U16" i="15" s="1"/>
  <c r="S15" i="15"/>
  <c r="R15" i="15"/>
  <c r="Q15" i="15"/>
  <c r="P15" i="15"/>
  <c r="E15" i="15"/>
  <c r="S14" i="15"/>
  <c r="R14" i="15"/>
  <c r="Q14" i="15"/>
  <c r="P14" i="15"/>
  <c r="E14" i="15"/>
  <c r="S13" i="15"/>
  <c r="R13" i="15"/>
  <c r="Q13" i="15"/>
  <c r="P13" i="15"/>
  <c r="E13" i="15"/>
  <c r="U13" i="15" s="1"/>
  <c r="S12" i="15"/>
  <c r="R12" i="15"/>
  <c r="Q12" i="15"/>
  <c r="P12" i="15"/>
  <c r="E12" i="15"/>
  <c r="T12" i="15" s="1"/>
  <c r="S11" i="15"/>
  <c r="R11" i="15"/>
  <c r="Q11" i="15"/>
  <c r="P11" i="15"/>
  <c r="E11" i="15"/>
  <c r="S10" i="15"/>
  <c r="R10" i="15"/>
  <c r="Q10" i="15"/>
  <c r="P10" i="15"/>
  <c r="E10" i="15"/>
  <c r="U10" i="15" s="1"/>
  <c r="S9" i="15"/>
  <c r="R9" i="15"/>
  <c r="Q9" i="15"/>
  <c r="P9" i="15"/>
  <c r="E9" i="15"/>
  <c r="T96" i="14"/>
  <c r="S96" i="14"/>
  <c r="R96" i="14"/>
  <c r="Q96" i="14"/>
  <c r="P96" i="14"/>
  <c r="E96" i="14"/>
  <c r="U96" i="14" s="1"/>
  <c r="S95" i="14"/>
  <c r="R95" i="14"/>
  <c r="Q95" i="14"/>
  <c r="P95" i="14"/>
  <c r="E95" i="14"/>
  <c r="S94" i="14"/>
  <c r="R94" i="14"/>
  <c r="Q94" i="14"/>
  <c r="P94" i="14"/>
  <c r="E94" i="14"/>
  <c r="U94" i="14" s="1"/>
  <c r="S93" i="14"/>
  <c r="R93" i="14"/>
  <c r="Q93" i="14"/>
  <c r="P93" i="14"/>
  <c r="E93" i="14"/>
  <c r="U93" i="14" s="1"/>
  <c r="S92" i="14"/>
  <c r="R92" i="14"/>
  <c r="Q92" i="14"/>
  <c r="P92" i="14"/>
  <c r="E92" i="14"/>
  <c r="T92" i="14" s="1"/>
  <c r="S91" i="14"/>
  <c r="R91" i="14"/>
  <c r="Q91" i="14"/>
  <c r="P91" i="14"/>
  <c r="E91" i="14"/>
  <c r="S90" i="14"/>
  <c r="R90" i="14"/>
  <c r="Q90" i="14"/>
  <c r="P90" i="14"/>
  <c r="E90" i="14"/>
  <c r="U90" i="14" s="1"/>
  <c r="T89" i="14"/>
  <c r="S89" i="14"/>
  <c r="R89" i="14"/>
  <c r="Q89" i="14"/>
  <c r="P89" i="14"/>
  <c r="E89" i="14"/>
  <c r="U89" i="14" s="1"/>
  <c r="U88" i="14"/>
  <c r="S88" i="14"/>
  <c r="R88" i="14"/>
  <c r="Q88" i="14"/>
  <c r="P88" i="14"/>
  <c r="E88" i="14"/>
  <c r="T88" i="14" s="1"/>
  <c r="O75" i="14"/>
  <c r="N75" i="14"/>
  <c r="M75" i="14"/>
  <c r="L75" i="14"/>
  <c r="K75" i="14"/>
  <c r="J75" i="14"/>
  <c r="I75" i="14"/>
  <c r="H75" i="14"/>
  <c r="G75" i="14"/>
  <c r="F75" i="14"/>
  <c r="C75" i="14"/>
  <c r="B75" i="14"/>
  <c r="O74" i="14"/>
  <c r="N74" i="14"/>
  <c r="M74" i="14"/>
  <c r="L74" i="14"/>
  <c r="K74" i="14"/>
  <c r="J74" i="14"/>
  <c r="I74" i="14"/>
  <c r="H74" i="14"/>
  <c r="R74" i="14" s="1"/>
  <c r="G74" i="14"/>
  <c r="F74" i="14"/>
  <c r="C74" i="14"/>
  <c r="B74" i="14"/>
  <c r="E74" i="14" s="1"/>
  <c r="R73" i="14"/>
  <c r="O73" i="14"/>
  <c r="N73" i="14"/>
  <c r="M73" i="14"/>
  <c r="L73" i="14"/>
  <c r="K73" i="14"/>
  <c r="J73" i="14"/>
  <c r="I73" i="14"/>
  <c r="S73" i="14" s="1"/>
  <c r="H73" i="14"/>
  <c r="G73" i="14"/>
  <c r="F73" i="14"/>
  <c r="C73" i="14"/>
  <c r="E73" i="14" s="1"/>
  <c r="B73" i="14"/>
  <c r="S72" i="14"/>
  <c r="R72" i="14"/>
  <c r="Q72" i="14"/>
  <c r="P72" i="14"/>
  <c r="E72" i="14"/>
  <c r="U72" i="14" s="1"/>
  <c r="T71" i="14"/>
  <c r="S71" i="14"/>
  <c r="R71" i="14"/>
  <c r="Q71" i="14"/>
  <c r="P71" i="14"/>
  <c r="E71" i="14"/>
  <c r="U71" i="14" s="1"/>
  <c r="O69" i="14"/>
  <c r="N69" i="14"/>
  <c r="M69" i="14"/>
  <c r="L69" i="14"/>
  <c r="K69" i="14"/>
  <c r="J69" i="14"/>
  <c r="I69" i="14"/>
  <c r="H69" i="14"/>
  <c r="G69" i="14"/>
  <c r="F69" i="14"/>
  <c r="C69" i="14"/>
  <c r="B69" i="14"/>
  <c r="O68" i="14"/>
  <c r="N68" i="14"/>
  <c r="M68" i="14"/>
  <c r="L68" i="14"/>
  <c r="K68" i="14"/>
  <c r="J68" i="14"/>
  <c r="I68" i="14"/>
  <c r="S68" i="14" s="1"/>
  <c r="H68" i="14"/>
  <c r="R68" i="14" s="1"/>
  <c r="G68" i="14"/>
  <c r="F68" i="14"/>
  <c r="C68" i="14"/>
  <c r="B68" i="14"/>
  <c r="S67" i="14"/>
  <c r="R67" i="14"/>
  <c r="Q67" i="14"/>
  <c r="P67" i="14"/>
  <c r="E67" i="14"/>
  <c r="U67" i="14" s="1"/>
  <c r="T66" i="14"/>
  <c r="S66" i="14"/>
  <c r="R66" i="14"/>
  <c r="Q66" i="14"/>
  <c r="P66" i="14"/>
  <c r="E66" i="14"/>
  <c r="U66" i="14" s="1"/>
  <c r="S65" i="14"/>
  <c r="R65" i="14"/>
  <c r="Q65" i="14"/>
  <c r="P65" i="14"/>
  <c r="E65" i="14"/>
  <c r="S64" i="14"/>
  <c r="R64" i="14"/>
  <c r="Q64" i="14"/>
  <c r="P64" i="14"/>
  <c r="E64" i="14"/>
  <c r="T64" i="14" s="1"/>
  <c r="S63" i="14"/>
  <c r="R63" i="14"/>
  <c r="Q63" i="14"/>
  <c r="P63" i="14"/>
  <c r="E63" i="14"/>
  <c r="T63" i="14" s="1"/>
  <c r="O61" i="14"/>
  <c r="N61" i="14"/>
  <c r="M61" i="14"/>
  <c r="L61" i="14"/>
  <c r="K61" i="14"/>
  <c r="J61" i="14"/>
  <c r="I61" i="14"/>
  <c r="S61" i="14" s="1"/>
  <c r="H61" i="14"/>
  <c r="R61" i="14" s="1"/>
  <c r="C61" i="14"/>
  <c r="B61" i="14"/>
  <c r="E61" i="14" s="1"/>
  <c r="S60" i="14"/>
  <c r="R60" i="14"/>
  <c r="Q60" i="14"/>
  <c r="P60" i="14"/>
  <c r="E60" i="14"/>
  <c r="T60" i="14" s="1"/>
  <c r="S59" i="14"/>
  <c r="R59" i="14"/>
  <c r="Q59" i="14"/>
  <c r="P59" i="14"/>
  <c r="E59" i="14"/>
  <c r="T59" i="14" s="1"/>
  <c r="S58" i="14"/>
  <c r="R58" i="14"/>
  <c r="Q58" i="14"/>
  <c r="P58" i="14"/>
  <c r="E58" i="14"/>
  <c r="U58" i="14" s="1"/>
  <c r="S57" i="14"/>
  <c r="R57" i="14"/>
  <c r="Q57" i="14"/>
  <c r="P57" i="14"/>
  <c r="E57" i="14"/>
  <c r="U57" i="14" s="1"/>
  <c r="O55" i="14"/>
  <c r="N55" i="14"/>
  <c r="M55" i="14"/>
  <c r="L55" i="14"/>
  <c r="K55" i="14"/>
  <c r="J55" i="14"/>
  <c r="I55" i="14"/>
  <c r="Q55" i="14" s="1"/>
  <c r="H55" i="14"/>
  <c r="R55" i="14" s="1"/>
  <c r="G55" i="14"/>
  <c r="F55" i="14"/>
  <c r="C55" i="14"/>
  <c r="B55" i="14"/>
  <c r="S54" i="14"/>
  <c r="R54" i="14"/>
  <c r="Q54" i="14"/>
  <c r="P54" i="14"/>
  <c r="E54" i="14"/>
  <c r="U53" i="14"/>
  <c r="S53" i="14"/>
  <c r="R53" i="14"/>
  <c r="Q53" i="14"/>
  <c r="P53" i="14"/>
  <c r="E53" i="14"/>
  <c r="T53" i="14" s="1"/>
  <c r="S52" i="14"/>
  <c r="R52" i="14"/>
  <c r="Q52" i="14"/>
  <c r="P52" i="14"/>
  <c r="E52" i="14"/>
  <c r="U52" i="14" s="1"/>
  <c r="S51" i="14"/>
  <c r="R51" i="14"/>
  <c r="Q51" i="14"/>
  <c r="P51" i="14"/>
  <c r="E51" i="14"/>
  <c r="U51" i="14" s="1"/>
  <c r="S50" i="14"/>
  <c r="R50" i="14"/>
  <c r="Q50" i="14"/>
  <c r="P50" i="14"/>
  <c r="E50" i="14"/>
  <c r="U50" i="14" s="1"/>
  <c r="S49" i="14"/>
  <c r="R49" i="14"/>
  <c r="Q49" i="14"/>
  <c r="P49" i="14"/>
  <c r="E49" i="14"/>
  <c r="T49" i="14" s="1"/>
  <c r="S48" i="14"/>
  <c r="R48" i="14"/>
  <c r="Q48" i="14"/>
  <c r="P48" i="14"/>
  <c r="E48" i="14"/>
  <c r="T48" i="14" s="1"/>
  <c r="S47" i="14"/>
  <c r="R47" i="14"/>
  <c r="Q47" i="14"/>
  <c r="P47" i="14"/>
  <c r="E47" i="14"/>
  <c r="U47" i="14" s="1"/>
  <c r="S46" i="14"/>
  <c r="R46" i="14"/>
  <c r="Q46" i="14"/>
  <c r="P46" i="14"/>
  <c r="E46" i="14"/>
  <c r="U46" i="14" s="1"/>
  <c r="U45" i="14"/>
  <c r="T45" i="14"/>
  <c r="S45" i="14"/>
  <c r="R45" i="14"/>
  <c r="Q45" i="14"/>
  <c r="P45" i="14"/>
  <c r="E45" i="14"/>
  <c r="S44" i="14"/>
  <c r="R44" i="14"/>
  <c r="Q44" i="14"/>
  <c r="P44" i="14"/>
  <c r="E44" i="14"/>
  <c r="U44" i="14" s="1"/>
  <c r="O42" i="14"/>
  <c r="N42" i="14"/>
  <c r="M42" i="14"/>
  <c r="L42" i="14"/>
  <c r="K42" i="14"/>
  <c r="J42" i="14"/>
  <c r="I42" i="14"/>
  <c r="S42" i="14" s="1"/>
  <c r="H42" i="14"/>
  <c r="G42" i="14"/>
  <c r="F42" i="14"/>
  <c r="C42" i="14"/>
  <c r="E42" i="14" s="1"/>
  <c r="B42" i="14"/>
  <c r="T41" i="14"/>
  <c r="S41" i="14"/>
  <c r="R41" i="14"/>
  <c r="Q41" i="14"/>
  <c r="P41" i="14"/>
  <c r="E41" i="14"/>
  <c r="U41" i="14" s="1"/>
  <c r="S40" i="14"/>
  <c r="R40" i="14"/>
  <c r="Q40" i="14"/>
  <c r="P40" i="14"/>
  <c r="E40" i="14"/>
  <c r="U40" i="14" s="1"/>
  <c r="S39" i="14"/>
  <c r="R39" i="14"/>
  <c r="Q39" i="14"/>
  <c r="P39" i="14"/>
  <c r="E39" i="14"/>
  <c r="U39" i="14" s="1"/>
  <c r="S38" i="14"/>
  <c r="R38" i="14"/>
  <c r="Q38" i="14"/>
  <c r="P38" i="14"/>
  <c r="E38" i="14"/>
  <c r="T38" i="14" s="1"/>
  <c r="U37" i="14"/>
  <c r="S37" i="14"/>
  <c r="R37" i="14"/>
  <c r="Q37" i="14"/>
  <c r="P37" i="14"/>
  <c r="E37" i="14"/>
  <c r="T37" i="14" s="1"/>
  <c r="O35" i="14"/>
  <c r="N35" i="14"/>
  <c r="M35" i="14"/>
  <c r="L35" i="14"/>
  <c r="K35" i="14"/>
  <c r="S35" i="14" s="1"/>
  <c r="J35" i="14"/>
  <c r="R35" i="14" s="1"/>
  <c r="I35" i="14"/>
  <c r="H35" i="14"/>
  <c r="G35" i="14"/>
  <c r="F35" i="14"/>
  <c r="C35" i="14"/>
  <c r="B35" i="14"/>
  <c r="E35" i="14" s="1"/>
  <c r="S34" i="14"/>
  <c r="R34" i="14"/>
  <c r="Q34" i="14"/>
  <c r="U34" i="14" s="1"/>
  <c r="P34" i="14"/>
  <c r="E34" i="14"/>
  <c r="T34" i="14" s="1"/>
  <c r="O32" i="14"/>
  <c r="N32" i="14"/>
  <c r="M32" i="14"/>
  <c r="L32" i="14"/>
  <c r="K32" i="14"/>
  <c r="J32" i="14"/>
  <c r="I32" i="14"/>
  <c r="H32" i="14"/>
  <c r="G32" i="14"/>
  <c r="F32" i="14"/>
  <c r="C32" i="14"/>
  <c r="B32" i="14"/>
  <c r="E32" i="14" s="1"/>
  <c r="S31" i="14"/>
  <c r="R31" i="14"/>
  <c r="Q31" i="14"/>
  <c r="U31" i="14" s="1"/>
  <c r="P31" i="14"/>
  <c r="E31" i="14"/>
  <c r="S30" i="14"/>
  <c r="R30" i="14"/>
  <c r="Q30" i="14"/>
  <c r="P30" i="14"/>
  <c r="E30" i="14"/>
  <c r="U30" i="14" s="1"/>
  <c r="S29" i="14"/>
  <c r="R29" i="14"/>
  <c r="Q29" i="14"/>
  <c r="P29" i="14"/>
  <c r="E29" i="14"/>
  <c r="S28" i="14"/>
  <c r="R28" i="14"/>
  <c r="Q28" i="14"/>
  <c r="P28" i="14"/>
  <c r="E28" i="14"/>
  <c r="O26" i="14"/>
  <c r="N26" i="14"/>
  <c r="M26" i="14"/>
  <c r="L26" i="14"/>
  <c r="K26" i="14"/>
  <c r="J26" i="14"/>
  <c r="I26" i="14"/>
  <c r="H26" i="14"/>
  <c r="G26" i="14"/>
  <c r="F26" i="14"/>
  <c r="C26" i="14"/>
  <c r="B26" i="14"/>
  <c r="S25" i="14"/>
  <c r="R25" i="14"/>
  <c r="Q25" i="14"/>
  <c r="P25" i="14"/>
  <c r="E25" i="14"/>
  <c r="U25" i="14" s="1"/>
  <c r="S24" i="14"/>
  <c r="R24" i="14"/>
  <c r="Q24" i="14"/>
  <c r="P24" i="14"/>
  <c r="E24" i="14"/>
  <c r="T24" i="14" s="1"/>
  <c r="S23" i="14"/>
  <c r="R23" i="14"/>
  <c r="Q23" i="14"/>
  <c r="P23" i="14"/>
  <c r="E23" i="14"/>
  <c r="S22" i="14"/>
  <c r="R22" i="14"/>
  <c r="Q22" i="14"/>
  <c r="P22" i="14"/>
  <c r="E22" i="14"/>
  <c r="U22" i="14" s="1"/>
  <c r="S21" i="14"/>
  <c r="R21" i="14"/>
  <c r="Q21" i="14"/>
  <c r="P21" i="14"/>
  <c r="E21" i="14"/>
  <c r="T21" i="14" s="1"/>
  <c r="S20" i="14"/>
  <c r="R20" i="14"/>
  <c r="Q20" i="14"/>
  <c r="P20" i="14"/>
  <c r="E20" i="14"/>
  <c r="T20" i="14" s="1"/>
  <c r="S19" i="14"/>
  <c r="R19" i="14"/>
  <c r="Q19" i="14"/>
  <c r="P19" i="14"/>
  <c r="E19" i="14"/>
  <c r="U19" i="14" s="1"/>
  <c r="O17" i="14"/>
  <c r="N17" i="14"/>
  <c r="M17" i="14"/>
  <c r="L17" i="14"/>
  <c r="K17" i="14"/>
  <c r="J17" i="14"/>
  <c r="R17" i="14" s="1"/>
  <c r="I17" i="14"/>
  <c r="S17" i="14" s="1"/>
  <c r="H17" i="14"/>
  <c r="G17" i="14"/>
  <c r="F17" i="14"/>
  <c r="C17" i="14"/>
  <c r="E17" i="14" s="1"/>
  <c r="B17" i="14"/>
  <c r="S16" i="14"/>
  <c r="R16" i="14"/>
  <c r="Q16" i="14"/>
  <c r="P16" i="14"/>
  <c r="E16" i="14"/>
  <c r="U16" i="14" s="1"/>
  <c r="S15" i="14"/>
  <c r="R15" i="14"/>
  <c r="Q15" i="14"/>
  <c r="P15" i="14"/>
  <c r="E15" i="14"/>
  <c r="U14" i="14"/>
  <c r="T14" i="14"/>
  <c r="S14" i="14"/>
  <c r="R14" i="14"/>
  <c r="Q14" i="14"/>
  <c r="P14" i="14"/>
  <c r="E14" i="14"/>
  <c r="U13" i="14"/>
  <c r="T13" i="14"/>
  <c r="S13" i="14"/>
  <c r="R13" i="14"/>
  <c r="Q13" i="14"/>
  <c r="P13" i="14"/>
  <c r="E13" i="14"/>
  <c r="T12" i="14"/>
  <c r="S12" i="14"/>
  <c r="R12" i="14"/>
  <c r="Q12" i="14"/>
  <c r="P12" i="14"/>
  <c r="E12" i="14"/>
  <c r="U12" i="14" s="1"/>
  <c r="S11" i="14"/>
  <c r="R11" i="14"/>
  <c r="Q11" i="14"/>
  <c r="P11" i="14"/>
  <c r="E11" i="14"/>
  <c r="U11" i="14" s="1"/>
  <c r="S10" i="14"/>
  <c r="R10" i="14"/>
  <c r="Q10" i="14"/>
  <c r="P10" i="14"/>
  <c r="E10" i="14"/>
  <c r="T10" i="14" s="1"/>
  <c r="U9" i="14"/>
  <c r="S9" i="14"/>
  <c r="R9" i="14"/>
  <c r="Q9" i="14"/>
  <c r="P9" i="14"/>
  <c r="E9" i="14"/>
  <c r="T9" i="14" s="1"/>
  <c r="S96" i="13"/>
  <c r="R96" i="13"/>
  <c r="Q96" i="13"/>
  <c r="P96" i="13"/>
  <c r="E96" i="13"/>
  <c r="U96" i="13" s="1"/>
  <c r="S95" i="13"/>
  <c r="R95" i="13"/>
  <c r="Q95" i="13"/>
  <c r="P95" i="13"/>
  <c r="E95" i="13"/>
  <c r="S94" i="13"/>
  <c r="R94" i="13"/>
  <c r="Q94" i="13"/>
  <c r="P94" i="13"/>
  <c r="E94" i="13"/>
  <c r="U94" i="13" s="1"/>
  <c r="S93" i="13"/>
  <c r="R93" i="13"/>
  <c r="Q93" i="13"/>
  <c r="P93" i="13"/>
  <c r="E93" i="13"/>
  <c r="S92" i="13"/>
  <c r="R92" i="13"/>
  <c r="Q92" i="13"/>
  <c r="P92" i="13"/>
  <c r="E92" i="13"/>
  <c r="U92" i="13" s="1"/>
  <c r="S91" i="13"/>
  <c r="R91" i="13"/>
  <c r="Q91" i="13"/>
  <c r="P91" i="13"/>
  <c r="E91" i="13"/>
  <c r="U91" i="13" s="1"/>
  <c r="S90" i="13"/>
  <c r="R90" i="13"/>
  <c r="Q90" i="13"/>
  <c r="P90" i="13"/>
  <c r="E90" i="13"/>
  <c r="T90" i="13" s="1"/>
  <c r="S89" i="13"/>
  <c r="R89" i="13"/>
  <c r="Q89" i="13"/>
  <c r="P89" i="13"/>
  <c r="E89" i="13"/>
  <c r="S88" i="13"/>
  <c r="R88" i="13"/>
  <c r="Q88" i="13"/>
  <c r="P88" i="13"/>
  <c r="E88" i="13"/>
  <c r="U88" i="13" s="1"/>
  <c r="O75" i="13"/>
  <c r="N75" i="13"/>
  <c r="M75" i="13"/>
  <c r="L75" i="13"/>
  <c r="K75" i="13"/>
  <c r="J75" i="13"/>
  <c r="I75" i="13"/>
  <c r="H75" i="13"/>
  <c r="G75" i="13"/>
  <c r="F75" i="13"/>
  <c r="C75" i="13"/>
  <c r="E75" i="13" s="1"/>
  <c r="B75" i="13"/>
  <c r="O74" i="13"/>
  <c r="N74" i="13"/>
  <c r="M74" i="13"/>
  <c r="L74" i="13"/>
  <c r="K74" i="13"/>
  <c r="S74" i="13" s="1"/>
  <c r="J74" i="13"/>
  <c r="R74" i="13" s="1"/>
  <c r="I74" i="13"/>
  <c r="H74" i="13"/>
  <c r="G74" i="13"/>
  <c r="F74" i="13"/>
  <c r="C74" i="13"/>
  <c r="B74" i="13"/>
  <c r="E74" i="13" s="1"/>
  <c r="O73" i="13"/>
  <c r="N73" i="13"/>
  <c r="M73" i="13"/>
  <c r="L73" i="13"/>
  <c r="K73" i="13"/>
  <c r="S73" i="13" s="1"/>
  <c r="J73" i="13"/>
  <c r="I73" i="13"/>
  <c r="H73" i="13"/>
  <c r="G73" i="13"/>
  <c r="F73" i="13"/>
  <c r="C73" i="13"/>
  <c r="B73" i="13"/>
  <c r="S72" i="13"/>
  <c r="R72" i="13"/>
  <c r="Q72" i="13"/>
  <c r="P72" i="13"/>
  <c r="E72" i="13"/>
  <c r="T72" i="13" s="1"/>
  <c r="U71" i="13"/>
  <c r="S71" i="13"/>
  <c r="R71" i="13"/>
  <c r="Q71" i="13"/>
  <c r="P71" i="13"/>
  <c r="E71" i="13"/>
  <c r="O69" i="13"/>
  <c r="N69" i="13"/>
  <c r="M69" i="13"/>
  <c r="L69" i="13"/>
  <c r="K69" i="13"/>
  <c r="S69" i="13" s="1"/>
  <c r="J69" i="13"/>
  <c r="I69" i="13"/>
  <c r="H69" i="13"/>
  <c r="G69" i="13"/>
  <c r="F69" i="13"/>
  <c r="E69" i="13"/>
  <c r="C69" i="13"/>
  <c r="B69" i="13"/>
  <c r="O68" i="13"/>
  <c r="N68" i="13"/>
  <c r="M68" i="13"/>
  <c r="L68" i="13"/>
  <c r="K68" i="13"/>
  <c r="J68" i="13"/>
  <c r="I68" i="13"/>
  <c r="S68" i="13" s="1"/>
  <c r="H68" i="13"/>
  <c r="G68" i="13"/>
  <c r="F68" i="13"/>
  <c r="C68" i="13"/>
  <c r="B68" i="13"/>
  <c r="E68" i="13" s="1"/>
  <c r="S67" i="13"/>
  <c r="R67" i="13"/>
  <c r="Q67" i="13"/>
  <c r="P67" i="13"/>
  <c r="E67" i="13"/>
  <c r="T67" i="13" s="1"/>
  <c r="U66" i="13"/>
  <c r="S66" i="13"/>
  <c r="R66" i="13"/>
  <c r="Q66" i="13"/>
  <c r="P66" i="13"/>
  <c r="E66" i="13"/>
  <c r="T66" i="13" s="1"/>
  <c r="S65" i="13"/>
  <c r="R65" i="13"/>
  <c r="Q65" i="13"/>
  <c r="P65" i="13"/>
  <c r="E65" i="13"/>
  <c r="U65" i="13" s="1"/>
  <c r="S64" i="13"/>
  <c r="R64" i="13"/>
  <c r="Q64" i="13"/>
  <c r="P64" i="13"/>
  <c r="E64" i="13"/>
  <c r="U64" i="13" s="1"/>
  <c r="U63" i="13"/>
  <c r="S63" i="13"/>
  <c r="R63" i="13"/>
  <c r="Q63" i="13"/>
  <c r="P63" i="13"/>
  <c r="E63" i="13"/>
  <c r="T63" i="13" s="1"/>
  <c r="O61" i="13"/>
  <c r="N61" i="13"/>
  <c r="M61" i="13"/>
  <c r="L61" i="13"/>
  <c r="K61" i="13"/>
  <c r="J61" i="13"/>
  <c r="I61" i="13"/>
  <c r="S61" i="13" s="1"/>
  <c r="H61" i="13"/>
  <c r="C61" i="13"/>
  <c r="B61" i="13"/>
  <c r="S60" i="13"/>
  <c r="R60" i="13"/>
  <c r="Q60" i="13"/>
  <c r="P60" i="13"/>
  <c r="E60" i="13"/>
  <c r="U60" i="13" s="1"/>
  <c r="S59" i="13"/>
  <c r="R59" i="13"/>
  <c r="Q59" i="13"/>
  <c r="P59" i="13"/>
  <c r="E59" i="13"/>
  <c r="U59" i="13" s="1"/>
  <c r="S58" i="13"/>
  <c r="R58" i="13"/>
  <c r="Q58" i="13"/>
  <c r="P58" i="13"/>
  <c r="E58" i="13"/>
  <c r="T58" i="13" s="1"/>
  <c r="S57" i="13"/>
  <c r="R57" i="13"/>
  <c r="Q57" i="13"/>
  <c r="P57" i="13"/>
  <c r="E57" i="13"/>
  <c r="U57" i="13" s="1"/>
  <c r="O55" i="13"/>
  <c r="N55" i="13"/>
  <c r="M55" i="13"/>
  <c r="L55" i="13"/>
  <c r="K55" i="13"/>
  <c r="J55" i="13"/>
  <c r="I55" i="13"/>
  <c r="H55" i="13"/>
  <c r="G55" i="13"/>
  <c r="F55" i="13"/>
  <c r="C55" i="13"/>
  <c r="B55" i="13"/>
  <c r="E55" i="13" s="1"/>
  <c r="S54" i="13"/>
  <c r="R54" i="13"/>
  <c r="Q54" i="13"/>
  <c r="P54" i="13"/>
  <c r="E54" i="13"/>
  <c r="U54" i="13" s="1"/>
  <c r="S53" i="13"/>
  <c r="R53" i="13"/>
  <c r="Q53" i="13"/>
  <c r="P53" i="13"/>
  <c r="E53" i="13"/>
  <c r="S52" i="13"/>
  <c r="R52" i="13"/>
  <c r="Q52" i="13"/>
  <c r="P52" i="13"/>
  <c r="E52" i="13"/>
  <c r="U52" i="13" s="1"/>
  <c r="S51" i="13"/>
  <c r="R51" i="13"/>
  <c r="Q51" i="13"/>
  <c r="P51" i="13"/>
  <c r="E51" i="13"/>
  <c r="T50" i="13"/>
  <c r="S50" i="13"/>
  <c r="R50" i="13"/>
  <c r="Q50" i="13"/>
  <c r="P50" i="13"/>
  <c r="E50" i="13"/>
  <c r="U50" i="13" s="1"/>
  <c r="S49" i="13"/>
  <c r="R49" i="13"/>
  <c r="Q49" i="13"/>
  <c r="P49" i="13"/>
  <c r="E49" i="13"/>
  <c r="S48" i="13"/>
  <c r="R48" i="13"/>
  <c r="Q48" i="13"/>
  <c r="P48" i="13"/>
  <c r="E48" i="13"/>
  <c r="U48" i="13" s="1"/>
  <c r="S47" i="13"/>
  <c r="R47" i="13"/>
  <c r="Q47" i="13"/>
  <c r="P47" i="13"/>
  <c r="E47" i="13"/>
  <c r="T47" i="13" s="1"/>
  <c r="S46" i="13"/>
  <c r="R46" i="13"/>
  <c r="Q46" i="13"/>
  <c r="P46" i="13"/>
  <c r="E46" i="13"/>
  <c r="U46" i="13" s="1"/>
  <c r="S45" i="13"/>
  <c r="R45" i="13"/>
  <c r="Q45" i="13"/>
  <c r="P45" i="13"/>
  <c r="E45" i="13"/>
  <c r="U45" i="13" s="1"/>
  <c r="S44" i="13"/>
  <c r="R44" i="13"/>
  <c r="Q44" i="13"/>
  <c r="P44" i="13"/>
  <c r="E44" i="13"/>
  <c r="U44" i="13" s="1"/>
  <c r="O42" i="13"/>
  <c r="N42" i="13"/>
  <c r="M42" i="13"/>
  <c r="L42" i="13"/>
  <c r="K42" i="13"/>
  <c r="J42" i="13"/>
  <c r="I42" i="13"/>
  <c r="Q42" i="13" s="1"/>
  <c r="H42" i="13"/>
  <c r="G42" i="13"/>
  <c r="F42" i="13"/>
  <c r="C42" i="13"/>
  <c r="B42" i="13"/>
  <c r="S41" i="13"/>
  <c r="R41" i="13"/>
  <c r="Q41" i="13"/>
  <c r="P41" i="13"/>
  <c r="E41" i="13"/>
  <c r="S40" i="13"/>
  <c r="R40" i="13"/>
  <c r="Q40" i="13"/>
  <c r="P40" i="13"/>
  <c r="E40" i="13"/>
  <c r="U40" i="13" s="1"/>
  <c r="S39" i="13"/>
  <c r="R39" i="13"/>
  <c r="Q39" i="13"/>
  <c r="P39" i="13"/>
  <c r="E39" i="13"/>
  <c r="U39" i="13" s="1"/>
  <c r="T38" i="13"/>
  <c r="S38" i="13"/>
  <c r="R38" i="13"/>
  <c r="Q38" i="13"/>
  <c r="P38" i="13"/>
  <c r="E38" i="13"/>
  <c r="U38" i="13" s="1"/>
  <c r="S37" i="13"/>
  <c r="R37" i="13"/>
  <c r="Q37" i="13"/>
  <c r="P37" i="13"/>
  <c r="E37" i="13"/>
  <c r="O35" i="13"/>
  <c r="N35" i="13"/>
  <c r="M35" i="13"/>
  <c r="L35" i="13"/>
  <c r="K35" i="13"/>
  <c r="J35" i="13"/>
  <c r="I35" i="13"/>
  <c r="H35" i="13"/>
  <c r="R35" i="13" s="1"/>
  <c r="G35" i="13"/>
  <c r="F35" i="13"/>
  <c r="C35" i="13"/>
  <c r="B35" i="13"/>
  <c r="S34" i="13"/>
  <c r="R34" i="13"/>
  <c r="Q34" i="13"/>
  <c r="P34" i="13"/>
  <c r="E34" i="13"/>
  <c r="U34" i="13" s="1"/>
  <c r="O32" i="13"/>
  <c r="N32" i="13"/>
  <c r="M32" i="13"/>
  <c r="L32" i="13"/>
  <c r="K32" i="13"/>
  <c r="J32" i="13"/>
  <c r="I32" i="13"/>
  <c r="H32" i="13"/>
  <c r="R32" i="13" s="1"/>
  <c r="G32" i="13"/>
  <c r="F32" i="13"/>
  <c r="C32" i="13"/>
  <c r="B32" i="13"/>
  <c r="E32" i="13" s="1"/>
  <c r="S31" i="13"/>
  <c r="R31" i="13"/>
  <c r="Q31" i="13"/>
  <c r="P31" i="13"/>
  <c r="E31" i="13"/>
  <c r="U31" i="13" s="1"/>
  <c r="S30" i="13"/>
  <c r="R30" i="13"/>
  <c r="Q30" i="13"/>
  <c r="P30" i="13"/>
  <c r="E30" i="13"/>
  <c r="T30" i="13" s="1"/>
  <c r="S29" i="13"/>
  <c r="R29" i="13"/>
  <c r="Q29" i="13"/>
  <c r="P29" i="13"/>
  <c r="E29" i="13"/>
  <c r="U29" i="13" s="1"/>
  <c r="S28" i="13"/>
  <c r="R28" i="13"/>
  <c r="Q28" i="13"/>
  <c r="P28" i="13"/>
  <c r="E28" i="13"/>
  <c r="U28" i="13" s="1"/>
  <c r="O26" i="13"/>
  <c r="N26" i="13"/>
  <c r="M26" i="13"/>
  <c r="L26" i="13"/>
  <c r="K26" i="13"/>
  <c r="J26" i="13"/>
  <c r="I26" i="13"/>
  <c r="H26" i="13"/>
  <c r="R26" i="13" s="1"/>
  <c r="G26" i="13"/>
  <c r="F26" i="13"/>
  <c r="C26" i="13"/>
  <c r="B26" i="13"/>
  <c r="E26" i="13" s="1"/>
  <c r="S25" i="13"/>
  <c r="R25" i="13"/>
  <c r="Q25" i="13"/>
  <c r="P25" i="13"/>
  <c r="E25" i="13"/>
  <c r="U25" i="13" s="1"/>
  <c r="S24" i="13"/>
  <c r="R24" i="13"/>
  <c r="Q24" i="13"/>
  <c r="P24" i="13"/>
  <c r="E24" i="13"/>
  <c r="U24" i="13" s="1"/>
  <c r="U23" i="13"/>
  <c r="T23" i="13"/>
  <c r="S23" i="13"/>
  <c r="R23" i="13"/>
  <c r="Q23" i="13"/>
  <c r="P23" i="13"/>
  <c r="E23" i="13"/>
  <c r="U22" i="13"/>
  <c r="T22" i="13"/>
  <c r="S22" i="13"/>
  <c r="R22" i="13"/>
  <c r="Q22" i="13"/>
  <c r="P22" i="13"/>
  <c r="E22" i="13"/>
  <c r="T21" i="13"/>
  <c r="S21" i="13"/>
  <c r="R21" i="13"/>
  <c r="Q21" i="13"/>
  <c r="P21" i="13"/>
  <c r="E21" i="13"/>
  <c r="U21" i="13" s="1"/>
  <c r="S20" i="13"/>
  <c r="R20" i="13"/>
  <c r="Q20" i="13"/>
  <c r="P20" i="13"/>
  <c r="E20" i="13"/>
  <c r="U20" i="13" s="1"/>
  <c r="S19" i="13"/>
  <c r="R19" i="13"/>
  <c r="Q19" i="13"/>
  <c r="P19" i="13"/>
  <c r="E19" i="13"/>
  <c r="T19" i="13" s="1"/>
  <c r="O17" i="13"/>
  <c r="N17" i="13"/>
  <c r="M17" i="13"/>
  <c r="L17" i="13"/>
  <c r="K17" i="13"/>
  <c r="J17" i="13"/>
  <c r="I17" i="13"/>
  <c r="H17" i="13"/>
  <c r="G17" i="13"/>
  <c r="F17" i="13"/>
  <c r="C17" i="13"/>
  <c r="E17" i="13" s="1"/>
  <c r="B17" i="13"/>
  <c r="S16" i="13"/>
  <c r="R16" i="13"/>
  <c r="Q16" i="13"/>
  <c r="P16" i="13"/>
  <c r="E16" i="13"/>
  <c r="T16" i="13" s="1"/>
  <c r="S15" i="13"/>
  <c r="R15" i="13"/>
  <c r="Q15" i="13"/>
  <c r="P15" i="13"/>
  <c r="E15" i="13"/>
  <c r="U15" i="13" s="1"/>
  <c r="S14" i="13"/>
  <c r="R14" i="13"/>
  <c r="Q14" i="13"/>
  <c r="P14" i="13"/>
  <c r="E14" i="13"/>
  <c r="S13" i="13"/>
  <c r="R13" i="13"/>
  <c r="Q13" i="13"/>
  <c r="P13" i="13"/>
  <c r="E13" i="13"/>
  <c r="U13" i="13" s="1"/>
  <c r="S12" i="13"/>
  <c r="R12" i="13"/>
  <c r="Q12" i="13"/>
  <c r="P12" i="13"/>
  <c r="E12" i="13"/>
  <c r="S11" i="13"/>
  <c r="R11" i="13"/>
  <c r="Q11" i="13"/>
  <c r="P11" i="13"/>
  <c r="E11" i="13"/>
  <c r="S10" i="13"/>
  <c r="R10" i="13"/>
  <c r="Q10" i="13"/>
  <c r="P10" i="13"/>
  <c r="T10" i="13" s="1"/>
  <c r="E10" i="13"/>
  <c r="S9" i="13"/>
  <c r="R9" i="13"/>
  <c r="Q9" i="13"/>
  <c r="P9" i="13"/>
  <c r="E9" i="13"/>
  <c r="S96" i="12"/>
  <c r="R96" i="12"/>
  <c r="Q96" i="12"/>
  <c r="P96" i="12"/>
  <c r="E96" i="12"/>
  <c r="T96" i="12" s="1"/>
  <c r="S95" i="12"/>
  <c r="R95" i="12"/>
  <c r="Q95" i="12"/>
  <c r="P95" i="12"/>
  <c r="E95" i="12"/>
  <c r="U95" i="12" s="1"/>
  <c r="S94" i="12"/>
  <c r="R94" i="12"/>
  <c r="Q94" i="12"/>
  <c r="P94" i="12"/>
  <c r="E94" i="12"/>
  <c r="U94" i="12" s="1"/>
  <c r="U93" i="12"/>
  <c r="T93" i="12"/>
  <c r="S93" i="12"/>
  <c r="R93" i="12"/>
  <c r="Q93" i="12"/>
  <c r="P93" i="12"/>
  <c r="E93" i="12"/>
  <c r="U92" i="12"/>
  <c r="T92" i="12"/>
  <c r="S92" i="12"/>
  <c r="R92" i="12"/>
  <c r="Q92" i="12"/>
  <c r="P92" i="12"/>
  <c r="E92" i="12"/>
  <c r="U91" i="12"/>
  <c r="T91" i="12"/>
  <c r="S91" i="12"/>
  <c r="R91" i="12"/>
  <c r="Q91" i="12"/>
  <c r="P91" i="12"/>
  <c r="E91" i="12"/>
  <c r="T90" i="12"/>
  <c r="S90" i="12"/>
  <c r="R90" i="12"/>
  <c r="Q90" i="12"/>
  <c r="P90" i="12"/>
  <c r="E90" i="12"/>
  <c r="U90" i="12" s="1"/>
  <c r="S89" i="12"/>
  <c r="R89" i="12"/>
  <c r="Q89" i="12"/>
  <c r="P89" i="12"/>
  <c r="E89" i="12"/>
  <c r="U89" i="12" s="1"/>
  <c r="S88" i="12"/>
  <c r="R88" i="12"/>
  <c r="Q88" i="12"/>
  <c r="P88" i="12"/>
  <c r="E88" i="12"/>
  <c r="U88" i="12" s="1"/>
  <c r="O75" i="12"/>
  <c r="N75" i="12"/>
  <c r="M75" i="12"/>
  <c r="L75" i="12"/>
  <c r="K75" i="12"/>
  <c r="J75" i="12"/>
  <c r="I75" i="12"/>
  <c r="H75" i="12"/>
  <c r="G75" i="12"/>
  <c r="F75" i="12"/>
  <c r="C75" i="12"/>
  <c r="B75" i="12"/>
  <c r="O74" i="12"/>
  <c r="N74" i="12"/>
  <c r="M74" i="12"/>
  <c r="L74" i="12"/>
  <c r="K74" i="12"/>
  <c r="J74" i="12"/>
  <c r="I74" i="12"/>
  <c r="Q74" i="12" s="1"/>
  <c r="H74" i="12"/>
  <c r="G74" i="12"/>
  <c r="F74" i="12"/>
  <c r="C74" i="12"/>
  <c r="B74" i="12"/>
  <c r="E74" i="12" s="1"/>
  <c r="O73" i="12"/>
  <c r="N73" i="12"/>
  <c r="M73" i="12"/>
  <c r="L73" i="12"/>
  <c r="K73" i="12"/>
  <c r="J73" i="12"/>
  <c r="I73" i="12"/>
  <c r="S73" i="12" s="1"/>
  <c r="H73" i="12"/>
  <c r="G73" i="12"/>
  <c r="F73" i="12"/>
  <c r="C73" i="12"/>
  <c r="B73" i="12"/>
  <c r="E73" i="12" s="1"/>
  <c r="S72" i="12"/>
  <c r="R72" i="12"/>
  <c r="Q72" i="12"/>
  <c r="P72" i="12"/>
  <c r="E72" i="12"/>
  <c r="S71" i="12"/>
  <c r="R71" i="12"/>
  <c r="Q71" i="12"/>
  <c r="P71" i="12"/>
  <c r="E71" i="12"/>
  <c r="O69" i="12"/>
  <c r="N69" i="12"/>
  <c r="M69" i="12"/>
  <c r="L69" i="12"/>
  <c r="K69" i="12"/>
  <c r="J69" i="12"/>
  <c r="I69" i="12"/>
  <c r="H69" i="12"/>
  <c r="G69" i="12"/>
  <c r="F69" i="12"/>
  <c r="C69" i="12"/>
  <c r="B69" i="12"/>
  <c r="O68" i="12"/>
  <c r="N68" i="12"/>
  <c r="M68" i="12"/>
  <c r="L68" i="12"/>
  <c r="K68" i="12"/>
  <c r="J68" i="12"/>
  <c r="I68" i="12"/>
  <c r="S68" i="12" s="1"/>
  <c r="H68" i="12"/>
  <c r="R68" i="12" s="1"/>
  <c r="G68" i="12"/>
  <c r="F68" i="12"/>
  <c r="C68" i="12"/>
  <c r="B68" i="12"/>
  <c r="T67" i="12"/>
  <c r="S67" i="12"/>
  <c r="R67" i="12"/>
  <c r="Q67" i="12"/>
  <c r="P67" i="12"/>
  <c r="E67" i="12"/>
  <c r="U67" i="12" s="1"/>
  <c r="S66" i="12"/>
  <c r="R66" i="12"/>
  <c r="Q66" i="12"/>
  <c r="P66" i="12"/>
  <c r="E66" i="12"/>
  <c r="U66" i="12" s="1"/>
  <c r="S65" i="12"/>
  <c r="R65" i="12"/>
  <c r="Q65" i="12"/>
  <c r="P65" i="12"/>
  <c r="E65" i="12"/>
  <c r="T65" i="12" s="1"/>
  <c r="S64" i="12"/>
  <c r="R64" i="12"/>
  <c r="Q64" i="12"/>
  <c r="P64" i="12"/>
  <c r="E64" i="12"/>
  <c r="U64" i="12" s="1"/>
  <c r="S63" i="12"/>
  <c r="R63" i="12"/>
  <c r="Q63" i="12"/>
  <c r="P63" i="12"/>
  <c r="E63" i="12"/>
  <c r="T63" i="12" s="1"/>
  <c r="O61" i="12"/>
  <c r="N61" i="12"/>
  <c r="M61" i="12"/>
  <c r="L61" i="12"/>
  <c r="K61" i="12"/>
  <c r="J61" i="12"/>
  <c r="I61" i="12"/>
  <c r="H61" i="12"/>
  <c r="C61" i="12"/>
  <c r="B61" i="12"/>
  <c r="U60" i="12"/>
  <c r="T60" i="12"/>
  <c r="S60" i="12"/>
  <c r="R60" i="12"/>
  <c r="Q60" i="12"/>
  <c r="P60" i="12"/>
  <c r="E60" i="12"/>
  <c r="U59" i="12"/>
  <c r="T59" i="12"/>
  <c r="S59" i="12"/>
  <c r="R59" i="12"/>
  <c r="Q59" i="12"/>
  <c r="P59" i="12"/>
  <c r="E59" i="12"/>
  <c r="S58" i="12"/>
  <c r="R58" i="12"/>
  <c r="Q58" i="12"/>
  <c r="P58" i="12"/>
  <c r="E58" i="12"/>
  <c r="U58" i="12" s="1"/>
  <c r="S57" i="12"/>
  <c r="R57" i="12"/>
  <c r="Q57" i="12"/>
  <c r="P57" i="12"/>
  <c r="E57" i="12"/>
  <c r="U57" i="12" s="1"/>
  <c r="O55" i="12"/>
  <c r="N55" i="12"/>
  <c r="M55" i="12"/>
  <c r="L55" i="12"/>
  <c r="K55" i="12"/>
  <c r="J55" i="12"/>
  <c r="I55" i="12"/>
  <c r="S55" i="12" s="1"/>
  <c r="H55" i="12"/>
  <c r="R55" i="12" s="1"/>
  <c r="G55" i="12"/>
  <c r="F55" i="12"/>
  <c r="C55" i="12"/>
  <c r="B55" i="12"/>
  <c r="S54" i="12"/>
  <c r="R54" i="12"/>
  <c r="Q54" i="12"/>
  <c r="P54" i="12"/>
  <c r="E54" i="12"/>
  <c r="U54" i="12" s="1"/>
  <c r="S53" i="12"/>
  <c r="R53" i="12"/>
  <c r="Q53" i="12"/>
  <c r="P53" i="12"/>
  <c r="E53" i="12"/>
  <c r="T53" i="12" s="1"/>
  <c r="S52" i="12"/>
  <c r="R52" i="12"/>
  <c r="Q52" i="12"/>
  <c r="P52" i="12"/>
  <c r="E52" i="12"/>
  <c r="U52" i="12" s="1"/>
  <c r="U51" i="12"/>
  <c r="S51" i="12"/>
  <c r="R51" i="12"/>
  <c r="Q51" i="12"/>
  <c r="P51" i="12"/>
  <c r="E51" i="12"/>
  <c r="T51" i="12" s="1"/>
  <c r="U50" i="12"/>
  <c r="T50" i="12"/>
  <c r="S50" i="12"/>
  <c r="R50" i="12"/>
  <c r="Q50" i="12"/>
  <c r="P50" i="12"/>
  <c r="E50" i="12"/>
  <c r="U49" i="12"/>
  <c r="T49" i="12"/>
  <c r="S49" i="12"/>
  <c r="R49" i="12"/>
  <c r="Q49" i="12"/>
  <c r="P49" i="12"/>
  <c r="E49" i="12"/>
  <c r="T48" i="12"/>
  <c r="S48" i="12"/>
  <c r="R48" i="12"/>
  <c r="Q48" i="12"/>
  <c r="P48" i="12"/>
  <c r="E48" i="12"/>
  <c r="U48" i="12" s="1"/>
  <c r="S47" i="12"/>
  <c r="R47" i="12"/>
  <c r="Q47" i="12"/>
  <c r="P47" i="12"/>
  <c r="E47" i="12"/>
  <c r="U47" i="12" s="1"/>
  <c r="S46" i="12"/>
  <c r="R46" i="12"/>
  <c r="Q46" i="12"/>
  <c r="P46" i="12"/>
  <c r="E46" i="12"/>
  <c r="U46" i="12" s="1"/>
  <c r="S45" i="12"/>
  <c r="R45" i="12"/>
  <c r="Q45" i="12"/>
  <c r="P45" i="12"/>
  <c r="E45" i="12"/>
  <c r="S44" i="12"/>
  <c r="R44" i="12"/>
  <c r="Q44" i="12"/>
  <c r="P44" i="12"/>
  <c r="E44" i="12"/>
  <c r="U44" i="12" s="1"/>
  <c r="O42" i="12"/>
  <c r="N42" i="12"/>
  <c r="M42" i="12"/>
  <c r="L42" i="12"/>
  <c r="K42" i="12"/>
  <c r="J42" i="12"/>
  <c r="I42" i="12"/>
  <c r="S42" i="12" s="1"/>
  <c r="H42" i="12"/>
  <c r="P42" i="12" s="1"/>
  <c r="G42" i="12"/>
  <c r="F42" i="12"/>
  <c r="C42" i="12"/>
  <c r="B42" i="12"/>
  <c r="E42" i="12" s="1"/>
  <c r="S41" i="12"/>
  <c r="R41" i="12"/>
  <c r="Q41" i="12"/>
  <c r="P41" i="12"/>
  <c r="E41" i="12"/>
  <c r="U41" i="12" s="1"/>
  <c r="U40" i="12"/>
  <c r="S40" i="12"/>
  <c r="R40" i="12"/>
  <c r="Q40" i="12"/>
  <c r="P40" i="12"/>
  <c r="E40" i="12"/>
  <c r="T40" i="12" s="1"/>
  <c r="T39" i="12"/>
  <c r="S39" i="12"/>
  <c r="R39" i="12"/>
  <c r="Q39" i="12"/>
  <c r="P39" i="12"/>
  <c r="E39" i="12"/>
  <c r="U39" i="12" s="1"/>
  <c r="S38" i="12"/>
  <c r="R38" i="12"/>
  <c r="Q38" i="12"/>
  <c r="P38" i="12"/>
  <c r="E38" i="12"/>
  <c r="S37" i="12"/>
  <c r="R37" i="12"/>
  <c r="Q37" i="12"/>
  <c r="P37" i="12"/>
  <c r="E37" i="12"/>
  <c r="T37" i="12" s="1"/>
  <c r="O35" i="12"/>
  <c r="N35" i="12"/>
  <c r="M35" i="12"/>
  <c r="L35" i="12"/>
  <c r="K35" i="12"/>
  <c r="Q35" i="12" s="1"/>
  <c r="J35" i="12"/>
  <c r="I35" i="12"/>
  <c r="H35" i="12"/>
  <c r="G35" i="12"/>
  <c r="F35" i="12"/>
  <c r="C35" i="12"/>
  <c r="B35" i="12"/>
  <c r="E35" i="12" s="1"/>
  <c r="S34" i="12"/>
  <c r="R34" i="12"/>
  <c r="Q34" i="12"/>
  <c r="P34" i="12"/>
  <c r="E34" i="12"/>
  <c r="T34" i="12" s="1"/>
  <c r="O32" i="12"/>
  <c r="N32" i="12"/>
  <c r="M32" i="12"/>
  <c r="L32" i="12"/>
  <c r="K32" i="12"/>
  <c r="J32" i="12"/>
  <c r="I32" i="12"/>
  <c r="S32" i="12" s="1"/>
  <c r="H32" i="12"/>
  <c r="R32" i="12" s="1"/>
  <c r="G32" i="12"/>
  <c r="F32" i="12"/>
  <c r="C32" i="12"/>
  <c r="B32" i="12"/>
  <c r="E32" i="12" s="1"/>
  <c r="U31" i="12"/>
  <c r="T31" i="12"/>
  <c r="S31" i="12"/>
  <c r="R31" i="12"/>
  <c r="Q31" i="12"/>
  <c r="P31" i="12"/>
  <c r="E31" i="12"/>
  <c r="S30" i="12"/>
  <c r="R30" i="12"/>
  <c r="Q30" i="12"/>
  <c r="P30" i="12"/>
  <c r="E30" i="12"/>
  <c r="S29" i="12"/>
  <c r="R29" i="12"/>
  <c r="Q29" i="12"/>
  <c r="P29" i="12"/>
  <c r="E29" i="12"/>
  <c r="U29" i="12" s="1"/>
  <c r="S28" i="12"/>
  <c r="R28" i="12"/>
  <c r="Q28" i="12"/>
  <c r="P28" i="12"/>
  <c r="E28" i="12"/>
  <c r="O26" i="12"/>
  <c r="N26" i="12"/>
  <c r="M26" i="12"/>
  <c r="L26" i="12"/>
  <c r="K26" i="12"/>
  <c r="J26" i="12"/>
  <c r="I26" i="12"/>
  <c r="H26" i="12"/>
  <c r="R26" i="12" s="1"/>
  <c r="G26" i="12"/>
  <c r="F26" i="12"/>
  <c r="C26" i="12"/>
  <c r="B26" i="12"/>
  <c r="S25" i="12"/>
  <c r="R25" i="12"/>
  <c r="Q25" i="12"/>
  <c r="P25" i="12"/>
  <c r="E25" i="12"/>
  <c r="S24" i="12"/>
  <c r="R24" i="12"/>
  <c r="Q24" i="12"/>
  <c r="P24" i="12"/>
  <c r="E24" i="12"/>
  <c r="U24" i="12" s="1"/>
  <c r="S23" i="12"/>
  <c r="R23" i="12"/>
  <c r="Q23" i="12"/>
  <c r="P23" i="12"/>
  <c r="E23" i="12"/>
  <c r="T23" i="12" s="1"/>
  <c r="S22" i="12"/>
  <c r="R22" i="12"/>
  <c r="Q22" i="12"/>
  <c r="P22" i="12"/>
  <c r="E22" i="12"/>
  <c r="S21" i="12"/>
  <c r="R21" i="12"/>
  <c r="Q21" i="12"/>
  <c r="P21" i="12"/>
  <c r="E21" i="12"/>
  <c r="T21" i="12" s="1"/>
  <c r="T20" i="12"/>
  <c r="S20" i="12"/>
  <c r="R20" i="12"/>
  <c r="Q20" i="12"/>
  <c r="P20" i="12"/>
  <c r="E20" i="12"/>
  <c r="U20" i="12" s="1"/>
  <c r="S19" i="12"/>
  <c r="R19" i="12"/>
  <c r="Q19" i="12"/>
  <c r="P19" i="12"/>
  <c r="E19" i="12"/>
  <c r="U19" i="12" s="1"/>
  <c r="O17" i="12"/>
  <c r="N17" i="12"/>
  <c r="M17" i="12"/>
  <c r="L17" i="12"/>
  <c r="K17" i="12"/>
  <c r="J17" i="12"/>
  <c r="I17" i="12"/>
  <c r="S17" i="12" s="1"/>
  <c r="H17" i="12"/>
  <c r="R17" i="12" s="1"/>
  <c r="G17" i="12"/>
  <c r="F17" i="12"/>
  <c r="E17" i="12"/>
  <c r="C17" i="12"/>
  <c r="B17" i="12"/>
  <c r="S16" i="12"/>
  <c r="R16" i="12"/>
  <c r="Q16" i="12"/>
  <c r="P16" i="12"/>
  <c r="E16" i="12"/>
  <c r="S15" i="12"/>
  <c r="R15" i="12"/>
  <c r="Q15" i="12"/>
  <c r="P15" i="12"/>
  <c r="E15" i="12"/>
  <c r="U15" i="12" s="1"/>
  <c r="S14" i="12"/>
  <c r="R14" i="12"/>
  <c r="Q14" i="12"/>
  <c r="P14" i="12"/>
  <c r="E14" i="12"/>
  <c r="S13" i="12"/>
  <c r="R13" i="12"/>
  <c r="Q13" i="12"/>
  <c r="P13" i="12"/>
  <c r="E13" i="12"/>
  <c r="U13" i="12" s="1"/>
  <c r="S12" i="12"/>
  <c r="R12" i="12"/>
  <c r="Q12" i="12"/>
  <c r="P12" i="12"/>
  <c r="E12" i="12"/>
  <c r="T12" i="12" s="1"/>
  <c r="S11" i="12"/>
  <c r="R11" i="12"/>
  <c r="Q11" i="12"/>
  <c r="P11" i="12"/>
  <c r="E11" i="12"/>
  <c r="U11" i="12" s="1"/>
  <c r="S10" i="12"/>
  <c r="R10" i="12"/>
  <c r="Q10" i="12"/>
  <c r="P10" i="12"/>
  <c r="E10" i="12"/>
  <c r="T10" i="12" s="1"/>
  <c r="S9" i="12"/>
  <c r="R9" i="12"/>
  <c r="Q9" i="12"/>
  <c r="P9" i="12"/>
  <c r="E9" i="12"/>
  <c r="T9" i="12" s="1"/>
  <c r="T96" i="11"/>
  <c r="S96" i="11"/>
  <c r="R96" i="11"/>
  <c r="Q96" i="11"/>
  <c r="P96" i="11"/>
  <c r="E96" i="11"/>
  <c r="U96" i="11" s="1"/>
  <c r="S95" i="11"/>
  <c r="R95" i="11"/>
  <c r="Q95" i="11"/>
  <c r="P95" i="11"/>
  <c r="E95" i="11"/>
  <c r="U95" i="11" s="1"/>
  <c r="S94" i="11"/>
  <c r="R94" i="11"/>
  <c r="Q94" i="11"/>
  <c r="P94" i="11"/>
  <c r="E94" i="11"/>
  <c r="S93" i="11"/>
  <c r="R93" i="11"/>
  <c r="Q93" i="11"/>
  <c r="P93" i="11"/>
  <c r="E93" i="11"/>
  <c r="U93" i="11" s="1"/>
  <c r="S92" i="11"/>
  <c r="R92" i="11"/>
  <c r="Q92" i="11"/>
  <c r="P92" i="11"/>
  <c r="E92" i="11"/>
  <c r="T92" i="11" s="1"/>
  <c r="S91" i="11"/>
  <c r="R91" i="11"/>
  <c r="Q91" i="11"/>
  <c r="P91" i="11"/>
  <c r="E91" i="11"/>
  <c r="S90" i="11"/>
  <c r="R90" i="11"/>
  <c r="Q90" i="11"/>
  <c r="P90" i="11"/>
  <c r="E90" i="11"/>
  <c r="S89" i="11"/>
  <c r="R89" i="11"/>
  <c r="Q89" i="11"/>
  <c r="P89" i="11"/>
  <c r="E89" i="11"/>
  <c r="T89" i="11" s="1"/>
  <c r="T88" i="11"/>
  <c r="S88" i="11"/>
  <c r="R88" i="11"/>
  <c r="Q88" i="11"/>
  <c r="P88" i="11"/>
  <c r="E88" i="11"/>
  <c r="O75" i="11"/>
  <c r="N75" i="11"/>
  <c r="M75" i="11"/>
  <c r="L75" i="11"/>
  <c r="K75" i="11"/>
  <c r="J75" i="11"/>
  <c r="I75" i="11"/>
  <c r="H75" i="11"/>
  <c r="G75" i="11"/>
  <c r="F75" i="11"/>
  <c r="C75" i="11"/>
  <c r="B75" i="11"/>
  <c r="O74" i="11"/>
  <c r="N74" i="11"/>
  <c r="M74" i="11"/>
  <c r="L74" i="11"/>
  <c r="K74" i="11"/>
  <c r="J74" i="11"/>
  <c r="I74" i="11"/>
  <c r="S74" i="11" s="1"/>
  <c r="H74" i="11"/>
  <c r="R74" i="11" s="1"/>
  <c r="G74" i="11"/>
  <c r="F74" i="11"/>
  <c r="C74" i="11"/>
  <c r="E74" i="11" s="1"/>
  <c r="B74" i="11"/>
  <c r="O73" i="11"/>
  <c r="N73" i="11"/>
  <c r="M73" i="11"/>
  <c r="L73" i="11"/>
  <c r="K73" i="11"/>
  <c r="J73" i="11"/>
  <c r="I73" i="11"/>
  <c r="S73" i="11" s="1"/>
  <c r="H73" i="11"/>
  <c r="G73" i="11"/>
  <c r="F73" i="11"/>
  <c r="C73" i="11"/>
  <c r="B73" i="11"/>
  <c r="E73" i="11" s="1"/>
  <c r="U72" i="11"/>
  <c r="S72" i="11"/>
  <c r="R72" i="11"/>
  <c r="Q72" i="11"/>
  <c r="P72" i="11"/>
  <c r="E72" i="11"/>
  <c r="T72" i="11" s="1"/>
  <c r="S71" i="11"/>
  <c r="R71" i="11"/>
  <c r="Q71" i="11"/>
  <c r="P71" i="11"/>
  <c r="E71" i="11"/>
  <c r="T71" i="11" s="1"/>
  <c r="O69" i="11"/>
  <c r="N69" i="11"/>
  <c r="M69" i="11"/>
  <c r="L69" i="11"/>
  <c r="K69" i="11"/>
  <c r="J69" i="11"/>
  <c r="I69" i="11"/>
  <c r="H69" i="11"/>
  <c r="G69" i="11"/>
  <c r="F69" i="11"/>
  <c r="C69" i="11"/>
  <c r="B69" i="11"/>
  <c r="O68" i="11"/>
  <c r="N68" i="11"/>
  <c r="M68" i="11"/>
  <c r="L68" i="11"/>
  <c r="K68" i="11"/>
  <c r="J68" i="11"/>
  <c r="I68" i="11"/>
  <c r="S68" i="11" s="1"/>
  <c r="H68" i="11"/>
  <c r="R68" i="11" s="1"/>
  <c r="G68" i="11"/>
  <c r="F68" i="11"/>
  <c r="C68" i="11"/>
  <c r="B68" i="11"/>
  <c r="S67" i="11"/>
  <c r="R67" i="11"/>
  <c r="Q67" i="11"/>
  <c r="P67" i="11"/>
  <c r="E67" i="11"/>
  <c r="S66" i="11"/>
  <c r="R66" i="11"/>
  <c r="Q66" i="11"/>
  <c r="P66" i="11"/>
  <c r="E66" i="11"/>
  <c r="S65" i="11"/>
  <c r="R65" i="11"/>
  <c r="Q65" i="11"/>
  <c r="P65" i="11"/>
  <c r="E65" i="11"/>
  <c r="S64" i="11"/>
  <c r="R64" i="11"/>
  <c r="Q64" i="11"/>
  <c r="P64" i="11"/>
  <c r="E64" i="11"/>
  <c r="U64" i="11" s="1"/>
  <c r="S63" i="11"/>
  <c r="R63" i="11"/>
  <c r="Q63" i="11"/>
  <c r="P63" i="11"/>
  <c r="E63" i="11"/>
  <c r="O61" i="11"/>
  <c r="N61" i="11"/>
  <c r="M61" i="11"/>
  <c r="L61" i="11"/>
  <c r="K61" i="11"/>
  <c r="J61" i="11"/>
  <c r="I61" i="11"/>
  <c r="H61" i="11"/>
  <c r="C61" i="11"/>
  <c r="B61" i="11"/>
  <c r="S60" i="11"/>
  <c r="R60" i="11"/>
  <c r="Q60" i="11"/>
  <c r="P60" i="11"/>
  <c r="E60" i="11"/>
  <c r="T60" i="11" s="1"/>
  <c r="S59" i="11"/>
  <c r="R59" i="11"/>
  <c r="Q59" i="11"/>
  <c r="P59" i="11"/>
  <c r="E59" i="11"/>
  <c r="T59" i="11" s="1"/>
  <c r="S58" i="11"/>
  <c r="R58" i="11"/>
  <c r="Q58" i="11"/>
  <c r="P58" i="11"/>
  <c r="E58" i="11"/>
  <c r="T58" i="11" s="1"/>
  <c r="U57" i="11"/>
  <c r="T57" i="11"/>
  <c r="S57" i="11"/>
  <c r="R57" i="11"/>
  <c r="Q57" i="11"/>
  <c r="P57" i="11"/>
  <c r="E57" i="11"/>
  <c r="O55" i="11"/>
  <c r="N55" i="11"/>
  <c r="M55" i="11"/>
  <c r="L55" i="11"/>
  <c r="K55" i="11"/>
  <c r="J55" i="11"/>
  <c r="I55" i="11"/>
  <c r="S55" i="11" s="1"/>
  <c r="H55" i="11"/>
  <c r="R55" i="11" s="1"/>
  <c r="G55" i="11"/>
  <c r="F55" i="11"/>
  <c r="E55" i="11"/>
  <c r="C55" i="11"/>
  <c r="B55" i="11"/>
  <c r="U54" i="11"/>
  <c r="T54" i="11"/>
  <c r="S54" i="11"/>
  <c r="R54" i="11"/>
  <c r="Q54" i="11"/>
  <c r="P54" i="11"/>
  <c r="E54" i="11"/>
  <c r="S53" i="11"/>
  <c r="R53" i="11"/>
  <c r="Q53" i="11"/>
  <c r="P53" i="11"/>
  <c r="E53" i="11"/>
  <c r="S52" i="11"/>
  <c r="R52" i="11"/>
  <c r="Q52" i="11"/>
  <c r="P52" i="11"/>
  <c r="E52" i="11"/>
  <c r="S51" i="11"/>
  <c r="R51" i="11"/>
  <c r="Q51" i="11"/>
  <c r="P51" i="11"/>
  <c r="E51" i="11"/>
  <c r="S50" i="11"/>
  <c r="R50" i="11"/>
  <c r="Q50" i="11"/>
  <c r="P50" i="11"/>
  <c r="E50" i="11"/>
  <c r="T50" i="11" s="1"/>
  <c r="S49" i="11"/>
  <c r="R49" i="11"/>
  <c r="Q49" i="11"/>
  <c r="P49" i="11"/>
  <c r="E49" i="11"/>
  <c r="U49" i="11" s="1"/>
  <c r="U48" i="11"/>
  <c r="T48" i="11"/>
  <c r="S48" i="11"/>
  <c r="R48" i="11"/>
  <c r="Q48" i="11"/>
  <c r="P48" i="11"/>
  <c r="E48" i="11"/>
  <c r="U47" i="11"/>
  <c r="T47" i="11"/>
  <c r="S47" i="11"/>
  <c r="R47" i="11"/>
  <c r="Q47" i="11"/>
  <c r="P47" i="11"/>
  <c r="E47" i="11"/>
  <c r="U46" i="11"/>
  <c r="T46" i="11"/>
  <c r="S46" i="11"/>
  <c r="R46" i="11"/>
  <c r="Q46" i="11"/>
  <c r="P46" i="11"/>
  <c r="E46" i="11"/>
  <c r="S45" i="11"/>
  <c r="R45" i="11"/>
  <c r="Q45" i="11"/>
  <c r="P45" i="11"/>
  <c r="E45" i="11"/>
  <c r="T45" i="11" s="1"/>
  <c r="S44" i="11"/>
  <c r="R44" i="11"/>
  <c r="Q44" i="11"/>
  <c r="P44" i="11"/>
  <c r="E44" i="11"/>
  <c r="O42" i="11"/>
  <c r="N42" i="11"/>
  <c r="M42" i="11"/>
  <c r="L42" i="11"/>
  <c r="K42" i="11"/>
  <c r="J42" i="11"/>
  <c r="I42" i="11"/>
  <c r="H42" i="11"/>
  <c r="G42" i="11"/>
  <c r="F42" i="11"/>
  <c r="C42" i="11"/>
  <c r="B42" i="11"/>
  <c r="S41" i="11"/>
  <c r="R41" i="11"/>
  <c r="Q41" i="11"/>
  <c r="P41" i="11"/>
  <c r="E41" i="11"/>
  <c r="S40" i="11"/>
  <c r="R40" i="11"/>
  <c r="Q40" i="11"/>
  <c r="P40" i="11"/>
  <c r="E40" i="11"/>
  <c r="S39" i="11"/>
  <c r="R39" i="11"/>
  <c r="Q39" i="11"/>
  <c r="P39" i="11"/>
  <c r="E39" i="11"/>
  <c r="T39" i="11" s="1"/>
  <c r="U38" i="11"/>
  <c r="S38" i="11"/>
  <c r="R38" i="11"/>
  <c r="Q38" i="11"/>
  <c r="P38" i="11"/>
  <c r="E38" i="11"/>
  <c r="U37" i="11"/>
  <c r="S37" i="11"/>
  <c r="R37" i="11"/>
  <c r="Q37" i="11"/>
  <c r="P37" i="11"/>
  <c r="T37" i="11" s="1"/>
  <c r="E37" i="11"/>
  <c r="O35" i="11"/>
  <c r="N35" i="11"/>
  <c r="M35" i="11"/>
  <c r="L35" i="11"/>
  <c r="K35" i="11"/>
  <c r="J35" i="11"/>
  <c r="I35" i="11"/>
  <c r="S35" i="11" s="1"/>
  <c r="H35" i="11"/>
  <c r="G35" i="11"/>
  <c r="F35" i="11"/>
  <c r="C35" i="11"/>
  <c r="B35" i="11"/>
  <c r="E35" i="11" s="1"/>
  <c r="T34" i="11"/>
  <c r="S34" i="11"/>
  <c r="R34" i="11"/>
  <c r="Q34" i="11"/>
  <c r="U34" i="11" s="1"/>
  <c r="P34" i="11"/>
  <c r="E34" i="11"/>
  <c r="O32" i="11"/>
  <c r="N32" i="11"/>
  <c r="M32" i="11"/>
  <c r="L32" i="11"/>
  <c r="K32" i="11"/>
  <c r="J32" i="11"/>
  <c r="I32" i="11"/>
  <c r="S32" i="11" s="1"/>
  <c r="H32" i="11"/>
  <c r="R32" i="11" s="1"/>
  <c r="G32" i="11"/>
  <c r="F32" i="11"/>
  <c r="C32" i="11"/>
  <c r="B32" i="11"/>
  <c r="E32" i="11" s="1"/>
  <c r="S31" i="11"/>
  <c r="R31" i="11"/>
  <c r="Q31" i="11"/>
  <c r="P31" i="11"/>
  <c r="E31" i="11"/>
  <c r="S30" i="11"/>
  <c r="R30" i="11"/>
  <c r="Q30" i="11"/>
  <c r="P30" i="11"/>
  <c r="E30" i="11"/>
  <c r="T30" i="11" s="1"/>
  <c r="S29" i="11"/>
  <c r="R29" i="11"/>
  <c r="Q29" i="11"/>
  <c r="P29" i="11"/>
  <c r="E29" i="11"/>
  <c r="S28" i="11"/>
  <c r="R28" i="11"/>
  <c r="Q28" i="11"/>
  <c r="P28" i="11"/>
  <c r="E28" i="11"/>
  <c r="U28" i="11" s="1"/>
  <c r="O26" i="11"/>
  <c r="N26" i="11"/>
  <c r="M26" i="11"/>
  <c r="L26" i="11"/>
  <c r="K26" i="11"/>
  <c r="J26" i="11"/>
  <c r="I26" i="11"/>
  <c r="H26" i="11"/>
  <c r="R26" i="11" s="1"/>
  <c r="G26" i="11"/>
  <c r="F26" i="11"/>
  <c r="C26" i="11"/>
  <c r="B26" i="11"/>
  <c r="E26" i="11" s="1"/>
  <c r="S25" i="11"/>
  <c r="R25" i="11"/>
  <c r="Q25" i="11"/>
  <c r="P25" i="11"/>
  <c r="E25" i="11"/>
  <c r="S24" i="11"/>
  <c r="R24" i="11"/>
  <c r="Q24" i="11"/>
  <c r="P24" i="11"/>
  <c r="E24" i="11"/>
  <c r="S23" i="11"/>
  <c r="R23" i="11"/>
  <c r="Q23" i="11"/>
  <c r="P23" i="11"/>
  <c r="E23" i="11"/>
  <c r="S22" i="11"/>
  <c r="R22" i="11"/>
  <c r="Q22" i="11"/>
  <c r="P22" i="11"/>
  <c r="E22" i="11"/>
  <c r="T22" i="11" s="1"/>
  <c r="S21" i="11"/>
  <c r="R21" i="11"/>
  <c r="Q21" i="11"/>
  <c r="P21" i="11"/>
  <c r="E21" i="11"/>
  <c r="U21" i="11" s="1"/>
  <c r="U20" i="11"/>
  <c r="T20" i="11"/>
  <c r="S20" i="11"/>
  <c r="R20" i="11"/>
  <c r="Q20" i="11"/>
  <c r="P20" i="11"/>
  <c r="E20" i="11"/>
  <c r="U19" i="11"/>
  <c r="T19" i="11"/>
  <c r="S19" i="11"/>
  <c r="R19" i="11"/>
  <c r="Q19" i="11"/>
  <c r="P19" i="11"/>
  <c r="E19" i="11"/>
  <c r="O17" i="11"/>
  <c r="N17" i="11"/>
  <c r="M17" i="11"/>
  <c r="L17" i="11"/>
  <c r="K17" i="11"/>
  <c r="J17" i="11"/>
  <c r="I17" i="11"/>
  <c r="S17" i="11" s="1"/>
  <c r="H17" i="11"/>
  <c r="P17" i="11" s="1"/>
  <c r="G17" i="11"/>
  <c r="F17" i="11"/>
  <c r="C17" i="11"/>
  <c r="B17" i="11"/>
  <c r="T16" i="11"/>
  <c r="S16" i="11"/>
  <c r="R16" i="11"/>
  <c r="Q16" i="11"/>
  <c r="P16" i="11"/>
  <c r="E16" i="11"/>
  <c r="U16" i="11" s="1"/>
  <c r="S15" i="11"/>
  <c r="R15" i="11"/>
  <c r="Q15" i="11"/>
  <c r="P15" i="11"/>
  <c r="E15" i="11"/>
  <c r="S14" i="11"/>
  <c r="R14" i="11"/>
  <c r="Q14" i="11"/>
  <c r="P14" i="11"/>
  <c r="E14" i="11"/>
  <c r="S13" i="11"/>
  <c r="R13" i="11"/>
  <c r="Q13" i="11"/>
  <c r="P13" i="11"/>
  <c r="E13" i="11"/>
  <c r="S12" i="11"/>
  <c r="R12" i="11"/>
  <c r="Q12" i="11"/>
  <c r="P12" i="11"/>
  <c r="E12" i="11"/>
  <c r="S11" i="11"/>
  <c r="R11" i="11"/>
  <c r="Q11" i="11"/>
  <c r="P11" i="11"/>
  <c r="E11" i="11"/>
  <c r="T11" i="11" s="1"/>
  <c r="S10" i="11"/>
  <c r="R10" i="11"/>
  <c r="Q10" i="11"/>
  <c r="P10" i="11"/>
  <c r="E10" i="11"/>
  <c r="U10" i="11" s="1"/>
  <c r="T9" i="11"/>
  <c r="S9" i="11"/>
  <c r="R9" i="11"/>
  <c r="Q9" i="11"/>
  <c r="P9" i="11"/>
  <c r="E9" i="11"/>
  <c r="U9" i="11" s="1"/>
  <c r="T96" i="10"/>
  <c r="S96" i="10"/>
  <c r="R96" i="10"/>
  <c r="Q96" i="10"/>
  <c r="P96" i="10"/>
  <c r="E96" i="10"/>
  <c r="U96" i="10" s="1"/>
  <c r="U95" i="10"/>
  <c r="S95" i="10"/>
  <c r="R95" i="10"/>
  <c r="Q95" i="10"/>
  <c r="P95" i="10"/>
  <c r="E95" i="10"/>
  <c r="T95" i="10" s="1"/>
  <c r="T94" i="10"/>
  <c r="S94" i="10"/>
  <c r="R94" i="10"/>
  <c r="Q94" i="10"/>
  <c r="P94" i="10"/>
  <c r="E94" i="10"/>
  <c r="U94" i="10" s="1"/>
  <c r="S93" i="10"/>
  <c r="R93" i="10"/>
  <c r="Q93" i="10"/>
  <c r="P93" i="10"/>
  <c r="E93" i="10"/>
  <c r="S92" i="10"/>
  <c r="R92" i="10"/>
  <c r="Q92" i="10"/>
  <c r="P92" i="10"/>
  <c r="E92" i="10"/>
  <c r="S91" i="10"/>
  <c r="R91" i="10"/>
  <c r="Q91" i="10"/>
  <c r="P91" i="10"/>
  <c r="E91" i="10"/>
  <c r="S90" i="10"/>
  <c r="R90" i="10"/>
  <c r="Q90" i="10"/>
  <c r="P90" i="10"/>
  <c r="E90" i="10"/>
  <c r="S89" i="10"/>
  <c r="R89" i="10"/>
  <c r="Q89" i="10"/>
  <c r="P89" i="10"/>
  <c r="E89" i="10"/>
  <c r="U88" i="10"/>
  <c r="S88" i="10"/>
  <c r="R88" i="10"/>
  <c r="Q88" i="10"/>
  <c r="P88" i="10"/>
  <c r="E88" i="10"/>
  <c r="T88" i="10" s="1"/>
  <c r="O75" i="10"/>
  <c r="N75" i="10"/>
  <c r="M75" i="10"/>
  <c r="L75" i="10"/>
  <c r="K75" i="10"/>
  <c r="J75" i="10"/>
  <c r="I75" i="10"/>
  <c r="H75" i="10"/>
  <c r="G75" i="10"/>
  <c r="F75" i="10"/>
  <c r="C75" i="10"/>
  <c r="B75" i="10"/>
  <c r="R74" i="10"/>
  <c r="O74" i="10"/>
  <c r="N74" i="10"/>
  <c r="M74" i="10"/>
  <c r="L74" i="10"/>
  <c r="K74" i="10"/>
  <c r="J74" i="10"/>
  <c r="I74" i="10"/>
  <c r="H74" i="10"/>
  <c r="G74" i="10"/>
  <c r="F74" i="10"/>
  <c r="C74" i="10"/>
  <c r="B74" i="10"/>
  <c r="E74" i="10" s="1"/>
  <c r="O73" i="10"/>
  <c r="N73" i="10"/>
  <c r="M73" i="10"/>
  <c r="L73" i="10"/>
  <c r="K73" i="10"/>
  <c r="J73" i="10"/>
  <c r="I73" i="10"/>
  <c r="H73" i="10"/>
  <c r="R73" i="10" s="1"/>
  <c r="G73" i="10"/>
  <c r="F73" i="10"/>
  <c r="C73" i="10"/>
  <c r="B73" i="10"/>
  <c r="S72" i="10"/>
  <c r="R72" i="10"/>
  <c r="Q72" i="10"/>
  <c r="P72" i="10"/>
  <c r="E72" i="10"/>
  <c r="S71" i="10"/>
  <c r="R71" i="10"/>
  <c r="Q71" i="10"/>
  <c r="P71" i="10"/>
  <c r="E71" i="10"/>
  <c r="O69" i="10"/>
  <c r="N69" i="10"/>
  <c r="M69" i="10"/>
  <c r="L69" i="10"/>
  <c r="K69" i="10"/>
  <c r="J69" i="10"/>
  <c r="I69" i="10"/>
  <c r="H69" i="10"/>
  <c r="G69" i="10"/>
  <c r="F69" i="10"/>
  <c r="C69" i="10"/>
  <c r="B69" i="10"/>
  <c r="O68" i="10"/>
  <c r="Q68" i="10" s="1"/>
  <c r="N68" i="10"/>
  <c r="M68" i="10"/>
  <c r="L68" i="10"/>
  <c r="K68" i="10"/>
  <c r="J68" i="10"/>
  <c r="I68" i="10"/>
  <c r="S68" i="10" s="1"/>
  <c r="H68" i="10"/>
  <c r="G68" i="10"/>
  <c r="F68" i="10"/>
  <c r="C68" i="10"/>
  <c r="B68" i="10"/>
  <c r="T67" i="10"/>
  <c r="S67" i="10"/>
  <c r="R67" i="10"/>
  <c r="Q67" i="10"/>
  <c r="P67" i="10"/>
  <c r="E67" i="10"/>
  <c r="U67" i="10" s="1"/>
  <c r="S66" i="10"/>
  <c r="R66" i="10"/>
  <c r="Q66" i="10"/>
  <c r="P66" i="10"/>
  <c r="E66" i="10"/>
  <c r="S65" i="10"/>
  <c r="R65" i="10"/>
  <c r="Q65" i="10"/>
  <c r="P65" i="10"/>
  <c r="E65" i="10"/>
  <c r="S64" i="10"/>
  <c r="R64" i="10"/>
  <c r="Q64" i="10"/>
  <c r="P64" i="10"/>
  <c r="E64" i="10"/>
  <c r="U64" i="10" s="1"/>
  <c r="S63" i="10"/>
  <c r="R63" i="10"/>
  <c r="Q63" i="10"/>
  <c r="P63" i="10"/>
  <c r="E63" i="10"/>
  <c r="T63" i="10" s="1"/>
  <c r="O61" i="10"/>
  <c r="N61" i="10"/>
  <c r="M61" i="10"/>
  <c r="L61" i="10"/>
  <c r="K61" i="10"/>
  <c r="J61" i="10"/>
  <c r="I61" i="10"/>
  <c r="S61" i="10" s="1"/>
  <c r="H61" i="10"/>
  <c r="R61" i="10" s="1"/>
  <c r="C61" i="10"/>
  <c r="B61" i="10"/>
  <c r="S60" i="10"/>
  <c r="R60" i="10"/>
  <c r="Q60" i="10"/>
  <c r="P60" i="10"/>
  <c r="E60" i="10"/>
  <c r="U59" i="10"/>
  <c r="S59" i="10"/>
  <c r="R59" i="10"/>
  <c r="Q59" i="10"/>
  <c r="P59" i="10"/>
  <c r="E59" i="10"/>
  <c r="T59" i="10" s="1"/>
  <c r="U58" i="10"/>
  <c r="T58" i="10"/>
  <c r="S58" i="10"/>
  <c r="R58" i="10"/>
  <c r="Q58" i="10"/>
  <c r="P58" i="10"/>
  <c r="E58" i="10"/>
  <c r="S57" i="10"/>
  <c r="R57" i="10"/>
  <c r="Q57" i="10"/>
  <c r="P57" i="10"/>
  <c r="E57" i="10"/>
  <c r="U57" i="10" s="1"/>
  <c r="O55" i="10"/>
  <c r="N55" i="10"/>
  <c r="M55" i="10"/>
  <c r="L55" i="10"/>
  <c r="K55" i="10"/>
  <c r="J55" i="10"/>
  <c r="I55" i="10"/>
  <c r="S55" i="10" s="1"/>
  <c r="H55" i="10"/>
  <c r="G55" i="10"/>
  <c r="F55" i="10"/>
  <c r="C55" i="10"/>
  <c r="B55" i="10"/>
  <c r="E55" i="10" s="1"/>
  <c r="U54" i="10"/>
  <c r="T54" i="10"/>
  <c r="S54" i="10"/>
  <c r="R54" i="10"/>
  <c r="Q54" i="10"/>
  <c r="P54" i="10"/>
  <c r="E54" i="10"/>
  <c r="S53" i="10"/>
  <c r="R53" i="10"/>
  <c r="Q53" i="10"/>
  <c r="P53" i="10"/>
  <c r="E53" i="10"/>
  <c r="U53" i="10" s="1"/>
  <c r="S52" i="10"/>
  <c r="R52" i="10"/>
  <c r="Q52" i="10"/>
  <c r="P52" i="10"/>
  <c r="E52" i="10"/>
  <c r="S51" i="10"/>
  <c r="R51" i="10"/>
  <c r="Q51" i="10"/>
  <c r="P51" i="10"/>
  <c r="E51" i="10"/>
  <c r="U51" i="10" s="1"/>
  <c r="S50" i="10"/>
  <c r="R50" i="10"/>
  <c r="Q50" i="10"/>
  <c r="P50" i="10"/>
  <c r="E50" i="10"/>
  <c r="S49" i="10"/>
  <c r="R49" i="10"/>
  <c r="Q49" i="10"/>
  <c r="P49" i="10"/>
  <c r="E49" i="10"/>
  <c r="S48" i="10"/>
  <c r="R48" i="10"/>
  <c r="Q48" i="10"/>
  <c r="P48" i="10"/>
  <c r="E48" i="10"/>
  <c r="T48" i="10" s="1"/>
  <c r="T47" i="10"/>
  <c r="S47" i="10"/>
  <c r="R47" i="10"/>
  <c r="Q47" i="10"/>
  <c r="P47" i="10"/>
  <c r="E47" i="10"/>
  <c r="U47" i="10" s="1"/>
  <c r="T46" i="10"/>
  <c r="S46" i="10"/>
  <c r="R46" i="10"/>
  <c r="Q46" i="10"/>
  <c r="P46" i="10"/>
  <c r="E46" i="10"/>
  <c r="U46" i="10" s="1"/>
  <c r="S45" i="10"/>
  <c r="R45" i="10"/>
  <c r="Q45" i="10"/>
  <c r="P45" i="10"/>
  <c r="E45" i="10"/>
  <c r="S44" i="10"/>
  <c r="R44" i="10"/>
  <c r="Q44" i="10"/>
  <c r="P44" i="10"/>
  <c r="E44" i="10"/>
  <c r="O42" i="10"/>
  <c r="N42" i="10"/>
  <c r="M42" i="10"/>
  <c r="L42" i="10"/>
  <c r="K42" i="10"/>
  <c r="J42" i="10"/>
  <c r="I42" i="10"/>
  <c r="H42" i="10"/>
  <c r="R42" i="10" s="1"/>
  <c r="G42" i="10"/>
  <c r="F42" i="10"/>
  <c r="C42" i="10"/>
  <c r="B42" i="10"/>
  <c r="E42" i="10" s="1"/>
  <c r="U41" i="10"/>
  <c r="T41" i="10"/>
  <c r="S41" i="10"/>
  <c r="R41" i="10"/>
  <c r="Q41" i="10"/>
  <c r="P41" i="10"/>
  <c r="E41" i="10"/>
  <c r="T40" i="10"/>
  <c r="S40" i="10"/>
  <c r="R40" i="10"/>
  <c r="Q40" i="10"/>
  <c r="P40" i="10"/>
  <c r="E40" i="10"/>
  <c r="U40" i="10" s="1"/>
  <c r="S39" i="10"/>
  <c r="R39" i="10"/>
  <c r="Q39" i="10"/>
  <c r="P39" i="10"/>
  <c r="E39" i="10"/>
  <c r="S38" i="10"/>
  <c r="R38" i="10"/>
  <c r="Q38" i="10"/>
  <c r="P38" i="10"/>
  <c r="E38" i="10"/>
  <c r="S37" i="10"/>
  <c r="R37" i="10"/>
  <c r="Q37" i="10"/>
  <c r="P37" i="10"/>
  <c r="E37" i="10"/>
  <c r="R35" i="10"/>
  <c r="O35" i="10"/>
  <c r="N35" i="10"/>
  <c r="M35" i="10"/>
  <c r="L35" i="10"/>
  <c r="K35" i="10"/>
  <c r="J35" i="10"/>
  <c r="I35" i="10"/>
  <c r="H35" i="10"/>
  <c r="G35" i="10"/>
  <c r="F35" i="10"/>
  <c r="E35" i="10"/>
  <c r="C35" i="10"/>
  <c r="B35" i="10"/>
  <c r="S34" i="10"/>
  <c r="R34" i="10"/>
  <c r="Q34" i="10"/>
  <c r="U34" i="10" s="1"/>
  <c r="P34" i="10"/>
  <c r="E34" i="10"/>
  <c r="O32" i="10"/>
  <c r="N32" i="10"/>
  <c r="M32" i="10"/>
  <c r="L32" i="10"/>
  <c r="K32" i="10"/>
  <c r="J32" i="10"/>
  <c r="I32" i="10"/>
  <c r="S32" i="10" s="1"/>
  <c r="H32" i="10"/>
  <c r="R32" i="10" s="1"/>
  <c r="G32" i="10"/>
  <c r="F32" i="10"/>
  <c r="C32" i="10"/>
  <c r="B32" i="10"/>
  <c r="E32" i="10" s="1"/>
  <c r="S31" i="10"/>
  <c r="R31" i="10"/>
  <c r="Q31" i="10"/>
  <c r="P31" i="10"/>
  <c r="E31" i="10"/>
  <c r="T31" i="10" s="1"/>
  <c r="U30" i="10"/>
  <c r="S30" i="10"/>
  <c r="R30" i="10"/>
  <c r="Q30" i="10"/>
  <c r="P30" i="10"/>
  <c r="E30" i="10"/>
  <c r="T30" i="10" s="1"/>
  <c r="S29" i="10"/>
  <c r="R29" i="10"/>
  <c r="Q29" i="10"/>
  <c r="P29" i="10"/>
  <c r="E29" i="10"/>
  <c r="T29" i="10" s="1"/>
  <c r="S28" i="10"/>
  <c r="R28" i="10"/>
  <c r="Q28" i="10"/>
  <c r="P28" i="10"/>
  <c r="E28" i="10"/>
  <c r="U28" i="10" s="1"/>
  <c r="O26" i="10"/>
  <c r="N26" i="10"/>
  <c r="M26" i="10"/>
  <c r="L26" i="10"/>
  <c r="K26" i="10"/>
  <c r="J26" i="10"/>
  <c r="I26" i="10"/>
  <c r="H26" i="10"/>
  <c r="R26" i="10" s="1"/>
  <c r="G26" i="10"/>
  <c r="F26" i="10"/>
  <c r="C26" i="10"/>
  <c r="B26" i="10"/>
  <c r="S25" i="10"/>
  <c r="R25" i="10"/>
  <c r="Q25" i="10"/>
  <c r="P25" i="10"/>
  <c r="E25" i="10"/>
  <c r="U25" i="10" s="1"/>
  <c r="S24" i="10"/>
  <c r="R24" i="10"/>
  <c r="Q24" i="10"/>
  <c r="P24" i="10"/>
  <c r="E24" i="10"/>
  <c r="T24" i="10" s="1"/>
  <c r="T23" i="10"/>
  <c r="S23" i="10"/>
  <c r="R23" i="10"/>
  <c r="Q23" i="10"/>
  <c r="P23" i="10"/>
  <c r="E23" i="10"/>
  <c r="U23" i="10" s="1"/>
  <c r="S22" i="10"/>
  <c r="R22" i="10"/>
  <c r="Q22" i="10"/>
  <c r="P22" i="10"/>
  <c r="E22" i="10"/>
  <c r="S21" i="10"/>
  <c r="R21" i="10"/>
  <c r="Q21" i="10"/>
  <c r="P21" i="10"/>
  <c r="E21" i="10"/>
  <c r="S20" i="10"/>
  <c r="R20" i="10"/>
  <c r="Q20" i="10"/>
  <c r="P20" i="10"/>
  <c r="E20" i="10"/>
  <c r="T20" i="10" s="1"/>
  <c r="S19" i="10"/>
  <c r="R19" i="10"/>
  <c r="Q19" i="10"/>
  <c r="P19" i="10"/>
  <c r="E19" i="10"/>
  <c r="T19" i="10" s="1"/>
  <c r="O17" i="10"/>
  <c r="N17" i="10"/>
  <c r="M17" i="10"/>
  <c r="L17" i="10"/>
  <c r="K17" i="10"/>
  <c r="J17" i="10"/>
  <c r="I17" i="10"/>
  <c r="H17" i="10"/>
  <c r="G17" i="10"/>
  <c r="F17" i="10"/>
  <c r="C17" i="10"/>
  <c r="B17" i="10"/>
  <c r="E17" i="10" s="1"/>
  <c r="S16" i="10"/>
  <c r="R16" i="10"/>
  <c r="Q16" i="10"/>
  <c r="P16" i="10"/>
  <c r="E16" i="10"/>
  <c r="T16" i="10" s="1"/>
  <c r="U15" i="10"/>
  <c r="S15" i="10"/>
  <c r="R15" i="10"/>
  <c r="Q15" i="10"/>
  <c r="P15" i="10"/>
  <c r="E15" i="10"/>
  <c r="S14" i="10"/>
  <c r="R14" i="10"/>
  <c r="Q14" i="10"/>
  <c r="P14" i="10"/>
  <c r="E14" i="10"/>
  <c r="S13" i="10"/>
  <c r="R13" i="10"/>
  <c r="Q13" i="10"/>
  <c r="P13" i="10"/>
  <c r="E13" i="10"/>
  <c r="T12" i="10"/>
  <c r="S12" i="10"/>
  <c r="R12" i="10"/>
  <c r="Q12" i="10"/>
  <c r="P12" i="10"/>
  <c r="E12" i="10"/>
  <c r="U12" i="10" s="1"/>
  <c r="S11" i="10"/>
  <c r="R11" i="10"/>
  <c r="Q11" i="10"/>
  <c r="P11" i="10"/>
  <c r="E11" i="10"/>
  <c r="S10" i="10"/>
  <c r="R10" i="10"/>
  <c r="Q10" i="10"/>
  <c r="P10" i="10"/>
  <c r="E10" i="10"/>
  <c r="S9" i="10"/>
  <c r="R9" i="10"/>
  <c r="Q9" i="10"/>
  <c r="P9" i="10"/>
  <c r="E9" i="10"/>
  <c r="S96" i="9"/>
  <c r="R96" i="9"/>
  <c r="Q96" i="9"/>
  <c r="P96" i="9"/>
  <c r="E96" i="9"/>
  <c r="U96" i="9" s="1"/>
  <c r="S95" i="9"/>
  <c r="R95" i="9"/>
  <c r="Q95" i="9"/>
  <c r="P95" i="9"/>
  <c r="E95" i="9"/>
  <c r="T95" i="9" s="1"/>
  <c r="S94" i="9"/>
  <c r="R94" i="9"/>
  <c r="Q94" i="9"/>
  <c r="P94" i="9"/>
  <c r="E94" i="9"/>
  <c r="S93" i="9"/>
  <c r="R93" i="9"/>
  <c r="Q93" i="9"/>
  <c r="P93" i="9"/>
  <c r="E93" i="9"/>
  <c r="T92" i="9"/>
  <c r="S92" i="9"/>
  <c r="R92" i="9"/>
  <c r="Q92" i="9"/>
  <c r="P92" i="9"/>
  <c r="E92" i="9"/>
  <c r="U92" i="9" s="1"/>
  <c r="S91" i="9"/>
  <c r="R91" i="9"/>
  <c r="Q91" i="9"/>
  <c r="P91" i="9"/>
  <c r="E91" i="9"/>
  <c r="S90" i="9"/>
  <c r="R90" i="9"/>
  <c r="Q90" i="9"/>
  <c r="P90" i="9"/>
  <c r="E90" i="9"/>
  <c r="S89" i="9"/>
  <c r="R89" i="9"/>
  <c r="Q89" i="9"/>
  <c r="P89" i="9"/>
  <c r="E89" i="9"/>
  <c r="T88" i="9"/>
  <c r="S88" i="9"/>
  <c r="R88" i="9"/>
  <c r="Q88" i="9"/>
  <c r="P88" i="9"/>
  <c r="E88" i="9"/>
  <c r="U88" i="9" s="1"/>
  <c r="O75" i="9"/>
  <c r="N75" i="9"/>
  <c r="M75" i="9"/>
  <c r="L75" i="9"/>
  <c r="K75" i="9"/>
  <c r="J75" i="9"/>
  <c r="I75" i="9"/>
  <c r="H75" i="9"/>
  <c r="G75" i="9"/>
  <c r="F75" i="9"/>
  <c r="C75" i="9"/>
  <c r="B75" i="9"/>
  <c r="O74" i="9"/>
  <c r="N74" i="9"/>
  <c r="M74" i="9"/>
  <c r="L74" i="9"/>
  <c r="K74" i="9"/>
  <c r="J74" i="9"/>
  <c r="R74" i="9" s="1"/>
  <c r="I74" i="9"/>
  <c r="H74" i="9"/>
  <c r="G74" i="9"/>
  <c r="F74" i="9"/>
  <c r="C74" i="9"/>
  <c r="B74" i="9"/>
  <c r="E74" i="9" s="1"/>
  <c r="O73" i="9"/>
  <c r="N73" i="9"/>
  <c r="M73" i="9"/>
  <c r="L73" i="9"/>
  <c r="K73" i="9"/>
  <c r="S73" i="9" s="1"/>
  <c r="J73" i="9"/>
  <c r="R73" i="9" s="1"/>
  <c r="I73" i="9"/>
  <c r="H73" i="9"/>
  <c r="G73" i="9"/>
  <c r="F73" i="9"/>
  <c r="C73" i="9"/>
  <c r="B73" i="9"/>
  <c r="E73" i="9" s="1"/>
  <c r="S72" i="9"/>
  <c r="R72" i="9"/>
  <c r="Q72" i="9"/>
  <c r="P72" i="9"/>
  <c r="E72" i="9"/>
  <c r="S71" i="9"/>
  <c r="R71" i="9"/>
  <c r="Q71" i="9"/>
  <c r="U71" i="9" s="1"/>
  <c r="P71" i="9"/>
  <c r="E71" i="9"/>
  <c r="O69" i="9"/>
  <c r="N69" i="9"/>
  <c r="M69" i="9"/>
  <c r="L69" i="9"/>
  <c r="K69" i="9"/>
  <c r="J69" i="9"/>
  <c r="I69" i="9"/>
  <c r="H69" i="9"/>
  <c r="G69" i="9"/>
  <c r="F69" i="9"/>
  <c r="C69" i="9"/>
  <c r="B69" i="9"/>
  <c r="E69" i="9" s="1"/>
  <c r="S68" i="9"/>
  <c r="O68" i="9"/>
  <c r="N68" i="9"/>
  <c r="M68" i="9"/>
  <c r="L68" i="9"/>
  <c r="K68" i="9"/>
  <c r="J68" i="9"/>
  <c r="I68" i="9"/>
  <c r="H68" i="9"/>
  <c r="R68" i="9" s="1"/>
  <c r="G68" i="9"/>
  <c r="F68" i="9"/>
  <c r="C68" i="9"/>
  <c r="B68" i="9"/>
  <c r="S67" i="9"/>
  <c r="R67" i="9"/>
  <c r="Q67" i="9"/>
  <c r="P67" i="9"/>
  <c r="E67" i="9"/>
  <c r="U67" i="9" s="1"/>
  <c r="S66" i="9"/>
  <c r="R66" i="9"/>
  <c r="Q66" i="9"/>
  <c r="P66" i="9"/>
  <c r="E66" i="9"/>
  <c r="T66" i="9" s="1"/>
  <c r="S65" i="9"/>
  <c r="R65" i="9"/>
  <c r="Q65" i="9"/>
  <c r="P65" i="9"/>
  <c r="E65" i="9"/>
  <c r="S64" i="9"/>
  <c r="R64" i="9"/>
  <c r="Q64" i="9"/>
  <c r="P64" i="9"/>
  <c r="E64" i="9"/>
  <c r="T64" i="9" s="1"/>
  <c r="S63" i="9"/>
  <c r="R63" i="9"/>
  <c r="Q63" i="9"/>
  <c r="P63" i="9"/>
  <c r="E63" i="9"/>
  <c r="U63" i="9" s="1"/>
  <c r="O61" i="9"/>
  <c r="N61" i="9"/>
  <c r="M61" i="9"/>
  <c r="L61" i="9"/>
  <c r="K61" i="9"/>
  <c r="J61" i="9"/>
  <c r="I61" i="9"/>
  <c r="S61" i="9" s="1"/>
  <c r="H61" i="9"/>
  <c r="R61" i="9" s="1"/>
  <c r="C61" i="9"/>
  <c r="B61" i="9"/>
  <c r="E61" i="9" s="1"/>
  <c r="T60" i="9"/>
  <c r="S60" i="9"/>
  <c r="R60" i="9"/>
  <c r="Q60" i="9"/>
  <c r="P60" i="9"/>
  <c r="E60" i="9"/>
  <c r="U60" i="9" s="1"/>
  <c r="S59" i="9"/>
  <c r="R59" i="9"/>
  <c r="Q59" i="9"/>
  <c r="P59" i="9"/>
  <c r="E59" i="9"/>
  <c r="U59" i="9" s="1"/>
  <c r="S58" i="9"/>
  <c r="R58" i="9"/>
  <c r="Q58" i="9"/>
  <c r="P58" i="9"/>
  <c r="E58" i="9"/>
  <c r="U58" i="9" s="1"/>
  <c r="S57" i="9"/>
  <c r="R57" i="9"/>
  <c r="Q57" i="9"/>
  <c r="P57" i="9"/>
  <c r="E57" i="9"/>
  <c r="T57" i="9" s="1"/>
  <c r="O55" i="9"/>
  <c r="N55" i="9"/>
  <c r="M55" i="9"/>
  <c r="L55" i="9"/>
  <c r="K55" i="9"/>
  <c r="J55" i="9"/>
  <c r="I55" i="9"/>
  <c r="H55" i="9"/>
  <c r="G55" i="9"/>
  <c r="F55" i="9"/>
  <c r="C55" i="9"/>
  <c r="B55" i="9"/>
  <c r="S54" i="9"/>
  <c r="R54" i="9"/>
  <c r="Q54" i="9"/>
  <c r="P54" i="9"/>
  <c r="E54" i="9"/>
  <c r="T54" i="9" s="1"/>
  <c r="U53" i="9"/>
  <c r="T53" i="9"/>
  <c r="S53" i="9"/>
  <c r="R53" i="9"/>
  <c r="Q53" i="9"/>
  <c r="P53" i="9"/>
  <c r="E53" i="9"/>
  <c r="S52" i="9"/>
  <c r="R52" i="9"/>
  <c r="Q52" i="9"/>
  <c r="P52" i="9"/>
  <c r="E52" i="9"/>
  <c r="S51" i="9"/>
  <c r="R51" i="9"/>
  <c r="Q51" i="9"/>
  <c r="P51" i="9"/>
  <c r="E51" i="9"/>
  <c r="T50" i="9"/>
  <c r="S50" i="9"/>
  <c r="R50" i="9"/>
  <c r="Q50" i="9"/>
  <c r="P50" i="9"/>
  <c r="E50" i="9"/>
  <c r="U50" i="9" s="1"/>
  <c r="S49" i="9"/>
  <c r="R49" i="9"/>
  <c r="Q49" i="9"/>
  <c r="P49" i="9"/>
  <c r="E49" i="9"/>
  <c r="U49" i="9" s="1"/>
  <c r="S48" i="9"/>
  <c r="R48" i="9"/>
  <c r="Q48" i="9"/>
  <c r="P48" i="9"/>
  <c r="E48" i="9"/>
  <c r="U48" i="9" s="1"/>
  <c r="S47" i="9"/>
  <c r="R47" i="9"/>
  <c r="Q47" i="9"/>
  <c r="P47" i="9"/>
  <c r="E47" i="9"/>
  <c r="U47" i="9" s="1"/>
  <c r="S46" i="9"/>
  <c r="R46" i="9"/>
  <c r="Q46" i="9"/>
  <c r="P46" i="9"/>
  <c r="E46" i="9"/>
  <c r="T46" i="9" s="1"/>
  <c r="S45" i="9"/>
  <c r="R45" i="9"/>
  <c r="Q45" i="9"/>
  <c r="P45" i="9"/>
  <c r="E45" i="9"/>
  <c r="S44" i="9"/>
  <c r="R44" i="9"/>
  <c r="Q44" i="9"/>
  <c r="P44" i="9"/>
  <c r="E44" i="9"/>
  <c r="O42" i="9"/>
  <c r="N42" i="9"/>
  <c r="M42" i="9"/>
  <c r="L42" i="9"/>
  <c r="K42" i="9"/>
  <c r="J42" i="9"/>
  <c r="I42" i="9"/>
  <c r="S42" i="9" s="1"/>
  <c r="H42" i="9"/>
  <c r="G42" i="9"/>
  <c r="F42" i="9"/>
  <c r="C42" i="9"/>
  <c r="B42" i="9"/>
  <c r="S41" i="9"/>
  <c r="R41" i="9"/>
  <c r="Q41" i="9"/>
  <c r="P41" i="9"/>
  <c r="E41" i="9"/>
  <c r="S40" i="9"/>
  <c r="R40" i="9"/>
  <c r="Q40" i="9"/>
  <c r="P40" i="9"/>
  <c r="E40" i="9"/>
  <c r="S39" i="9"/>
  <c r="R39" i="9"/>
  <c r="Q39" i="9"/>
  <c r="P39" i="9"/>
  <c r="E39" i="9"/>
  <c r="U39" i="9" s="1"/>
  <c r="S38" i="9"/>
  <c r="R38" i="9"/>
  <c r="Q38" i="9"/>
  <c r="P38" i="9"/>
  <c r="T38" i="9" s="1"/>
  <c r="E38" i="9"/>
  <c r="U38" i="9" s="1"/>
  <c r="S37" i="9"/>
  <c r="R37" i="9"/>
  <c r="Q37" i="9"/>
  <c r="P37" i="9"/>
  <c r="E37" i="9"/>
  <c r="O35" i="9"/>
  <c r="N35" i="9"/>
  <c r="M35" i="9"/>
  <c r="L35" i="9"/>
  <c r="K35" i="9"/>
  <c r="S35" i="9" s="1"/>
  <c r="J35" i="9"/>
  <c r="I35" i="9"/>
  <c r="H35" i="9"/>
  <c r="G35" i="9"/>
  <c r="F35" i="9"/>
  <c r="C35" i="9"/>
  <c r="B35" i="9"/>
  <c r="E35" i="9" s="1"/>
  <c r="S34" i="9"/>
  <c r="R34" i="9"/>
  <c r="Q34" i="9"/>
  <c r="P34" i="9"/>
  <c r="E34" i="9"/>
  <c r="U34" i="9" s="1"/>
  <c r="O32" i="9"/>
  <c r="N32" i="9"/>
  <c r="M32" i="9"/>
  <c r="L32" i="9"/>
  <c r="K32" i="9"/>
  <c r="J32" i="9"/>
  <c r="I32" i="9"/>
  <c r="H32" i="9"/>
  <c r="R32" i="9" s="1"/>
  <c r="G32" i="9"/>
  <c r="F32" i="9"/>
  <c r="C32" i="9"/>
  <c r="B32" i="9"/>
  <c r="S31" i="9"/>
  <c r="R31" i="9"/>
  <c r="Q31" i="9"/>
  <c r="P31" i="9"/>
  <c r="E31" i="9"/>
  <c r="U31" i="9" s="1"/>
  <c r="S30" i="9"/>
  <c r="R30" i="9"/>
  <c r="Q30" i="9"/>
  <c r="P30" i="9"/>
  <c r="E30" i="9"/>
  <c r="U30" i="9" s="1"/>
  <c r="S29" i="9"/>
  <c r="R29" i="9"/>
  <c r="Q29" i="9"/>
  <c r="P29" i="9"/>
  <c r="E29" i="9"/>
  <c r="T29" i="9" s="1"/>
  <c r="S28" i="9"/>
  <c r="R28" i="9"/>
  <c r="Q28" i="9"/>
  <c r="P28" i="9"/>
  <c r="E28" i="9"/>
  <c r="U28" i="9" s="1"/>
  <c r="O26" i="9"/>
  <c r="N26" i="9"/>
  <c r="M26" i="9"/>
  <c r="L26" i="9"/>
  <c r="K26" i="9"/>
  <c r="J26" i="9"/>
  <c r="I26" i="9"/>
  <c r="H26" i="9"/>
  <c r="G26" i="9"/>
  <c r="F26" i="9"/>
  <c r="C26" i="9"/>
  <c r="B26" i="9"/>
  <c r="S25" i="9"/>
  <c r="R25" i="9"/>
  <c r="Q25" i="9"/>
  <c r="P25" i="9"/>
  <c r="E25" i="9"/>
  <c r="U25" i="9" s="1"/>
  <c r="S24" i="9"/>
  <c r="R24" i="9"/>
  <c r="Q24" i="9"/>
  <c r="P24" i="9"/>
  <c r="E24" i="9"/>
  <c r="T24" i="9" s="1"/>
  <c r="U23" i="9"/>
  <c r="T23" i="9"/>
  <c r="S23" i="9"/>
  <c r="R23" i="9"/>
  <c r="Q23" i="9"/>
  <c r="P23" i="9"/>
  <c r="E23" i="9"/>
  <c r="T22" i="9"/>
  <c r="S22" i="9"/>
  <c r="R22" i="9"/>
  <c r="Q22" i="9"/>
  <c r="P22" i="9"/>
  <c r="E22" i="9"/>
  <c r="U22" i="9" s="1"/>
  <c r="S21" i="9"/>
  <c r="R21" i="9"/>
  <c r="Q21" i="9"/>
  <c r="P21" i="9"/>
  <c r="E21" i="9"/>
  <c r="S20" i="9"/>
  <c r="R20" i="9"/>
  <c r="Q20" i="9"/>
  <c r="P20" i="9"/>
  <c r="E20" i="9"/>
  <c r="U20" i="9" s="1"/>
  <c r="S19" i="9"/>
  <c r="R19" i="9"/>
  <c r="Q19" i="9"/>
  <c r="P19" i="9"/>
  <c r="E19" i="9"/>
  <c r="U19" i="9" s="1"/>
  <c r="O17" i="9"/>
  <c r="N17" i="9"/>
  <c r="M17" i="9"/>
  <c r="L17" i="9"/>
  <c r="K17" i="9"/>
  <c r="S17" i="9" s="1"/>
  <c r="J17" i="9"/>
  <c r="R17" i="9" s="1"/>
  <c r="I17" i="9"/>
  <c r="H17" i="9"/>
  <c r="G17" i="9"/>
  <c r="F17" i="9"/>
  <c r="C17" i="9"/>
  <c r="B17" i="9"/>
  <c r="E17" i="9" s="1"/>
  <c r="S16" i="9"/>
  <c r="R16" i="9"/>
  <c r="Q16" i="9"/>
  <c r="P16" i="9"/>
  <c r="E16" i="9"/>
  <c r="U16" i="9" s="1"/>
  <c r="S15" i="9"/>
  <c r="R15" i="9"/>
  <c r="Q15" i="9"/>
  <c r="P15" i="9"/>
  <c r="E15" i="9"/>
  <c r="T15" i="9" s="1"/>
  <c r="U14" i="9"/>
  <c r="S14" i="9"/>
  <c r="R14" i="9"/>
  <c r="Q14" i="9"/>
  <c r="P14" i="9"/>
  <c r="E14" i="9"/>
  <c r="T14" i="9" s="1"/>
  <c r="S13" i="9"/>
  <c r="R13" i="9"/>
  <c r="Q13" i="9"/>
  <c r="P13" i="9"/>
  <c r="E13" i="9"/>
  <c r="U12" i="9"/>
  <c r="T12" i="9"/>
  <c r="S12" i="9"/>
  <c r="R12" i="9"/>
  <c r="Q12" i="9"/>
  <c r="P12" i="9"/>
  <c r="E12" i="9"/>
  <c r="S11" i="9"/>
  <c r="R11" i="9"/>
  <c r="Q11" i="9"/>
  <c r="P11" i="9"/>
  <c r="E11" i="9"/>
  <c r="S10" i="9"/>
  <c r="R10" i="9"/>
  <c r="Q10" i="9"/>
  <c r="P10" i="9"/>
  <c r="T10" i="9" s="1"/>
  <c r="E10" i="9"/>
  <c r="S9" i="9"/>
  <c r="R9" i="9"/>
  <c r="Q9" i="9"/>
  <c r="P9" i="9"/>
  <c r="E9" i="9"/>
  <c r="S96" i="8"/>
  <c r="R96" i="8"/>
  <c r="Q96" i="8"/>
  <c r="P96" i="8"/>
  <c r="E96" i="8"/>
  <c r="U96" i="8" s="1"/>
  <c r="S95" i="8"/>
  <c r="R95" i="8"/>
  <c r="Q95" i="8"/>
  <c r="P95" i="8"/>
  <c r="E95" i="8"/>
  <c r="T95" i="8" s="1"/>
  <c r="S94" i="8"/>
  <c r="R94" i="8"/>
  <c r="Q94" i="8"/>
  <c r="P94" i="8"/>
  <c r="E94" i="8"/>
  <c r="T94" i="8" s="1"/>
  <c r="U93" i="8"/>
  <c r="S93" i="8"/>
  <c r="R93" i="8"/>
  <c r="Q93" i="8"/>
  <c r="P93" i="8"/>
  <c r="E93" i="8"/>
  <c r="T93" i="8" s="1"/>
  <c r="U92" i="8"/>
  <c r="S92" i="8"/>
  <c r="R92" i="8"/>
  <c r="Q92" i="8"/>
  <c r="P92" i="8"/>
  <c r="E92" i="8"/>
  <c r="T92" i="8" s="1"/>
  <c r="U91" i="8"/>
  <c r="S91" i="8"/>
  <c r="R91" i="8"/>
  <c r="Q91" i="8"/>
  <c r="P91" i="8"/>
  <c r="E91" i="8"/>
  <c r="T91" i="8" s="1"/>
  <c r="T90" i="8"/>
  <c r="S90" i="8"/>
  <c r="R90" i="8"/>
  <c r="Q90" i="8"/>
  <c r="P90" i="8"/>
  <c r="E90" i="8"/>
  <c r="U90" i="8" s="1"/>
  <c r="S89" i="8"/>
  <c r="R89" i="8"/>
  <c r="Q89" i="8"/>
  <c r="P89" i="8"/>
  <c r="E89" i="8"/>
  <c r="U89" i="8" s="1"/>
  <c r="S88" i="8"/>
  <c r="R88" i="8"/>
  <c r="Q88" i="8"/>
  <c r="P88" i="8"/>
  <c r="E88" i="8"/>
  <c r="O75" i="8"/>
  <c r="N75" i="8"/>
  <c r="M75" i="8"/>
  <c r="L75" i="8"/>
  <c r="K75" i="8"/>
  <c r="J75" i="8"/>
  <c r="I75" i="8"/>
  <c r="H75" i="8"/>
  <c r="G75" i="8"/>
  <c r="F75" i="8"/>
  <c r="C75" i="8"/>
  <c r="B75" i="8"/>
  <c r="O74" i="8"/>
  <c r="N74" i="8"/>
  <c r="M74" i="8"/>
  <c r="L74" i="8"/>
  <c r="K74" i="8"/>
  <c r="J74" i="8"/>
  <c r="I74" i="8"/>
  <c r="S74" i="8" s="1"/>
  <c r="H74" i="8"/>
  <c r="R74" i="8" s="1"/>
  <c r="G74" i="8"/>
  <c r="F74" i="8"/>
  <c r="C74" i="8"/>
  <c r="B74" i="8"/>
  <c r="E74" i="8" s="1"/>
  <c r="O73" i="8"/>
  <c r="N73" i="8"/>
  <c r="M73" i="8"/>
  <c r="L73" i="8"/>
  <c r="K73" i="8"/>
  <c r="J73" i="8"/>
  <c r="I73" i="8"/>
  <c r="S73" i="8" s="1"/>
  <c r="H73" i="8"/>
  <c r="R73" i="8" s="1"/>
  <c r="G73" i="8"/>
  <c r="F73" i="8"/>
  <c r="C73" i="8"/>
  <c r="B73" i="8"/>
  <c r="E73" i="8" s="1"/>
  <c r="T72" i="8"/>
  <c r="S72" i="8"/>
  <c r="R72" i="8"/>
  <c r="Q72" i="8"/>
  <c r="P72" i="8"/>
  <c r="E72" i="8"/>
  <c r="U72" i="8" s="1"/>
  <c r="S71" i="8"/>
  <c r="R71" i="8"/>
  <c r="Q71" i="8"/>
  <c r="P71" i="8"/>
  <c r="E71" i="8"/>
  <c r="O69" i="8"/>
  <c r="N69" i="8"/>
  <c r="M69" i="8"/>
  <c r="L69" i="8"/>
  <c r="K69" i="8"/>
  <c r="J69" i="8"/>
  <c r="I69" i="8"/>
  <c r="H69" i="8"/>
  <c r="G69" i="8"/>
  <c r="F69" i="8"/>
  <c r="C69" i="8"/>
  <c r="B69" i="8"/>
  <c r="E69" i="8" s="1"/>
  <c r="O68" i="8"/>
  <c r="N68" i="8"/>
  <c r="M68" i="8"/>
  <c r="L68" i="8"/>
  <c r="K68" i="8"/>
  <c r="J68" i="8"/>
  <c r="I68" i="8"/>
  <c r="S68" i="8" s="1"/>
  <c r="H68" i="8"/>
  <c r="R68" i="8" s="1"/>
  <c r="G68" i="8"/>
  <c r="F68" i="8"/>
  <c r="C68" i="8"/>
  <c r="B68" i="8"/>
  <c r="E68" i="8" s="1"/>
  <c r="T67" i="8"/>
  <c r="S67" i="8"/>
  <c r="R67" i="8"/>
  <c r="Q67" i="8"/>
  <c r="P67" i="8"/>
  <c r="E67" i="8"/>
  <c r="U67" i="8" s="1"/>
  <c r="S66" i="8"/>
  <c r="R66" i="8"/>
  <c r="Q66" i="8"/>
  <c r="P66" i="8"/>
  <c r="E66" i="8"/>
  <c r="U66" i="8" s="1"/>
  <c r="S65" i="8"/>
  <c r="R65" i="8"/>
  <c r="Q65" i="8"/>
  <c r="P65" i="8"/>
  <c r="E65" i="8"/>
  <c r="U65" i="8" s="1"/>
  <c r="S64" i="8"/>
  <c r="R64" i="8"/>
  <c r="Q64" i="8"/>
  <c r="P64" i="8"/>
  <c r="E64" i="8"/>
  <c r="T64" i="8" s="1"/>
  <c r="S63" i="8"/>
  <c r="R63" i="8"/>
  <c r="Q63" i="8"/>
  <c r="P63" i="8"/>
  <c r="E63" i="8"/>
  <c r="T63" i="8" s="1"/>
  <c r="O61" i="8"/>
  <c r="N61" i="8"/>
  <c r="M61" i="8"/>
  <c r="L61" i="8"/>
  <c r="K61" i="8"/>
  <c r="J61" i="8"/>
  <c r="I61" i="8"/>
  <c r="H61" i="8"/>
  <c r="C61" i="8"/>
  <c r="B61" i="8"/>
  <c r="S60" i="8"/>
  <c r="R60" i="8"/>
  <c r="Q60" i="8"/>
  <c r="P60" i="8"/>
  <c r="E60" i="8"/>
  <c r="S59" i="8"/>
  <c r="R59" i="8"/>
  <c r="Q59" i="8"/>
  <c r="P59" i="8"/>
  <c r="E59" i="8"/>
  <c r="U59" i="8" s="1"/>
  <c r="S58" i="8"/>
  <c r="R58" i="8"/>
  <c r="Q58" i="8"/>
  <c r="P58" i="8"/>
  <c r="E58" i="8"/>
  <c r="U58" i="8" s="1"/>
  <c r="S57" i="8"/>
  <c r="R57" i="8"/>
  <c r="Q57" i="8"/>
  <c r="P57" i="8"/>
  <c r="E57" i="8"/>
  <c r="U57" i="8" s="1"/>
  <c r="O55" i="8"/>
  <c r="N55" i="8"/>
  <c r="M55" i="8"/>
  <c r="L55" i="8"/>
  <c r="K55" i="8"/>
  <c r="J55" i="8"/>
  <c r="I55" i="8"/>
  <c r="S55" i="8" s="1"/>
  <c r="H55" i="8"/>
  <c r="R55" i="8" s="1"/>
  <c r="G55" i="8"/>
  <c r="F55" i="8"/>
  <c r="C55" i="8"/>
  <c r="B55" i="8"/>
  <c r="E55" i="8" s="1"/>
  <c r="S54" i="8"/>
  <c r="R54" i="8"/>
  <c r="Q54" i="8"/>
  <c r="P54" i="8"/>
  <c r="E54" i="8"/>
  <c r="U54" i="8" s="1"/>
  <c r="S53" i="8"/>
  <c r="R53" i="8"/>
  <c r="Q53" i="8"/>
  <c r="P53" i="8"/>
  <c r="E53" i="8"/>
  <c r="U53" i="8" s="1"/>
  <c r="S52" i="8"/>
  <c r="R52" i="8"/>
  <c r="Q52" i="8"/>
  <c r="P52" i="8"/>
  <c r="E52" i="8"/>
  <c r="T52" i="8" s="1"/>
  <c r="S51" i="8"/>
  <c r="R51" i="8"/>
  <c r="Q51" i="8"/>
  <c r="P51" i="8"/>
  <c r="E51" i="8"/>
  <c r="T51" i="8" s="1"/>
  <c r="S50" i="8"/>
  <c r="R50" i="8"/>
  <c r="Q50" i="8"/>
  <c r="P50" i="8"/>
  <c r="E50" i="8"/>
  <c r="T50" i="8" s="1"/>
  <c r="S49" i="8"/>
  <c r="R49" i="8"/>
  <c r="Q49" i="8"/>
  <c r="P49" i="8"/>
  <c r="E49" i="8"/>
  <c r="U49" i="8" s="1"/>
  <c r="S48" i="8"/>
  <c r="R48" i="8"/>
  <c r="Q48" i="8"/>
  <c r="P48" i="8"/>
  <c r="E48" i="8"/>
  <c r="S47" i="8"/>
  <c r="R47" i="8"/>
  <c r="Q47" i="8"/>
  <c r="P47" i="8"/>
  <c r="E47" i="8"/>
  <c r="U47" i="8" s="1"/>
  <c r="S46" i="8"/>
  <c r="R46" i="8"/>
  <c r="Q46" i="8"/>
  <c r="P46" i="8"/>
  <c r="E46" i="8"/>
  <c r="U46" i="8" s="1"/>
  <c r="S45" i="8"/>
  <c r="R45" i="8"/>
  <c r="Q45" i="8"/>
  <c r="P45" i="8"/>
  <c r="E45" i="8"/>
  <c r="S44" i="8"/>
  <c r="R44" i="8"/>
  <c r="Q44" i="8"/>
  <c r="P44" i="8"/>
  <c r="E44" i="8"/>
  <c r="T44" i="8" s="1"/>
  <c r="O42" i="8"/>
  <c r="N42" i="8"/>
  <c r="M42" i="8"/>
  <c r="L42" i="8"/>
  <c r="K42" i="8"/>
  <c r="J42" i="8"/>
  <c r="I42" i="8"/>
  <c r="Q42" i="8" s="1"/>
  <c r="H42" i="8"/>
  <c r="G42" i="8"/>
  <c r="F42" i="8"/>
  <c r="C42" i="8"/>
  <c r="B42" i="8"/>
  <c r="E42" i="8" s="1"/>
  <c r="S41" i="8"/>
  <c r="R41" i="8"/>
  <c r="Q41" i="8"/>
  <c r="P41" i="8"/>
  <c r="E41" i="8"/>
  <c r="T41" i="8" s="1"/>
  <c r="S40" i="8"/>
  <c r="R40" i="8"/>
  <c r="Q40" i="8"/>
  <c r="P40" i="8"/>
  <c r="E40" i="8"/>
  <c r="S39" i="8"/>
  <c r="R39" i="8"/>
  <c r="Q39" i="8"/>
  <c r="P39" i="8"/>
  <c r="E39" i="8"/>
  <c r="T39" i="8" s="1"/>
  <c r="U38" i="8"/>
  <c r="T38" i="8"/>
  <c r="S38" i="8"/>
  <c r="R38" i="8"/>
  <c r="Q38" i="8"/>
  <c r="P38" i="8"/>
  <c r="E38" i="8"/>
  <c r="U37" i="8"/>
  <c r="T37" i="8"/>
  <c r="S37" i="8"/>
  <c r="R37" i="8"/>
  <c r="Q37" i="8"/>
  <c r="P37" i="8"/>
  <c r="E37" i="8"/>
  <c r="O35" i="8"/>
  <c r="N35" i="8"/>
  <c r="M35" i="8"/>
  <c r="L35" i="8"/>
  <c r="K35" i="8"/>
  <c r="J35" i="8"/>
  <c r="I35" i="8"/>
  <c r="H35" i="8"/>
  <c r="R35" i="8" s="1"/>
  <c r="G35" i="8"/>
  <c r="F35" i="8"/>
  <c r="E35" i="8"/>
  <c r="C35" i="8"/>
  <c r="B35" i="8"/>
  <c r="T34" i="8"/>
  <c r="S34" i="8"/>
  <c r="R34" i="8"/>
  <c r="Q34" i="8"/>
  <c r="U34" i="8" s="1"/>
  <c r="P34" i="8"/>
  <c r="E34" i="8"/>
  <c r="O32" i="8"/>
  <c r="N32" i="8"/>
  <c r="M32" i="8"/>
  <c r="L32" i="8"/>
  <c r="K32" i="8"/>
  <c r="J32" i="8"/>
  <c r="I32" i="8"/>
  <c r="H32" i="8"/>
  <c r="G32" i="8"/>
  <c r="F32" i="8"/>
  <c r="C32" i="8"/>
  <c r="B32" i="8"/>
  <c r="U31" i="8"/>
  <c r="S31" i="8"/>
  <c r="R31" i="8"/>
  <c r="Q31" i="8"/>
  <c r="P31" i="8"/>
  <c r="E31" i="8"/>
  <c r="T31" i="8" s="1"/>
  <c r="S30" i="8"/>
  <c r="R30" i="8"/>
  <c r="Q30" i="8"/>
  <c r="P30" i="8"/>
  <c r="E30" i="8"/>
  <c r="U30" i="8" s="1"/>
  <c r="S29" i="8"/>
  <c r="R29" i="8"/>
  <c r="Q29" i="8"/>
  <c r="P29" i="8"/>
  <c r="E29" i="8"/>
  <c r="U29" i="8" s="1"/>
  <c r="S28" i="8"/>
  <c r="R28" i="8"/>
  <c r="Q28" i="8"/>
  <c r="P28" i="8"/>
  <c r="E28" i="8"/>
  <c r="U28" i="8" s="1"/>
  <c r="O26" i="8"/>
  <c r="N26" i="8"/>
  <c r="M26" i="8"/>
  <c r="L26" i="8"/>
  <c r="K26" i="8"/>
  <c r="J26" i="8"/>
  <c r="I26" i="8"/>
  <c r="Q26" i="8" s="1"/>
  <c r="H26" i="8"/>
  <c r="G26" i="8"/>
  <c r="F26" i="8"/>
  <c r="C26" i="8"/>
  <c r="B26" i="8"/>
  <c r="E26" i="8" s="1"/>
  <c r="S25" i="8"/>
  <c r="R25" i="8"/>
  <c r="Q25" i="8"/>
  <c r="P25" i="8"/>
  <c r="E25" i="8"/>
  <c r="U25" i="8" s="1"/>
  <c r="S24" i="8"/>
  <c r="R24" i="8"/>
  <c r="Q24" i="8"/>
  <c r="P24" i="8"/>
  <c r="E24" i="8"/>
  <c r="T24" i="8" s="1"/>
  <c r="S23" i="8"/>
  <c r="R23" i="8"/>
  <c r="Q23" i="8"/>
  <c r="P23" i="8"/>
  <c r="E23" i="8"/>
  <c r="T23" i="8" s="1"/>
  <c r="S22" i="8"/>
  <c r="R22" i="8"/>
  <c r="Q22" i="8"/>
  <c r="P22" i="8"/>
  <c r="E22" i="8"/>
  <c r="S21" i="8"/>
  <c r="R21" i="8"/>
  <c r="Q21" i="8"/>
  <c r="P21" i="8"/>
  <c r="E21" i="8"/>
  <c r="U21" i="8" s="1"/>
  <c r="U20" i="8"/>
  <c r="T20" i="8"/>
  <c r="S20" i="8"/>
  <c r="R20" i="8"/>
  <c r="Q20" i="8"/>
  <c r="P20" i="8"/>
  <c r="E20" i="8"/>
  <c r="T19" i="8"/>
  <c r="S19" i="8"/>
  <c r="R19" i="8"/>
  <c r="Q19" i="8"/>
  <c r="P19" i="8"/>
  <c r="E19" i="8"/>
  <c r="U19" i="8" s="1"/>
  <c r="O17" i="8"/>
  <c r="N17" i="8"/>
  <c r="M17" i="8"/>
  <c r="L17" i="8"/>
  <c r="K17" i="8"/>
  <c r="J17" i="8"/>
  <c r="I17" i="8"/>
  <c r="H17" i="8"/>
  <c r="R17" i="8" s="1"/>
  <c r="G17" i="8"/>
  <c r="F17" i="8"/>
  <c r="E17" i="8"/>
  <c r="C17" i="8"/>
  <c r="B17" i="8"/>
  <c r="S16" i="8"/>
  <c r="R16" i="8"/>
  <c r="Q16" i="8"/>
  <c r="P16" i="8"/>
  <c r="E16" i="8"/>
  <c r="U16" i="8" s="1"/>
  <c r="S15" i="8"/>
  <c r="R15" i="8"/>
  <c r="Q15" i="8"/>
  <c r="P15" i="8"/>
  <c r="E15" i="8"/>
  <c r="U15" i="8" s="1"/>
  <c r="S14" i="8"/>
  <c r="R14" i="8"/>
  <c r="Q14" i="8"/>
  <c r="P14" i="8"/>
  <c r="E14" i="8"/>
  <c r="U14" i="8" s="1"/>
  <c r="S13" i="8"/>
  <c r="R13" i="8"/>
  <c r="Q13" i="8"/>
  <c r="P13" i="8"/>
  <c r="E13" i="8"/>
  <c r="T13" i="8" s="1"/>
  <c r="S12" i="8"/>
  <c r="R12" i="8"/>
  <c r="Q12" i="8"/>
  <c r="P12" i="8"/>
  <c r="E12" i="8"/>
  <c r="T12" i="8" s="1"/>
  <c r="S11" i="8"/>
  <c r="R11" i="8"/>
  <c r="Q11" i="8"/>
  <c r="P11" i="8"/>
  <c r="E11" i="8"/>
  <c r="T10" i="8"/>
  <c r="S10" i="8"/>
  <c r="R10" i="8"/>
  <c r="Q10" i="8"/>
  <c r="P10" i="8"/>
  <c r="E10" i="8"/>
  <c r="U10" i="8" s="1"/>
  <c r="U9" i="8"/>
  <c r="T9" i="8"/>
  <c r="S9" i="8"/>
  <c r="R9" i="8"/>
  <c r="Q9" i="8"/>
  <c r="P9" i="8"/>
  <c r="E9" i="8"/>
  <c r="T96" i="7"/>
  <c r="S96" i="7"/>
  <c r="R96" i="7"/>
  <c r="Q96" i="7"/>
  <c r="P96" i="7"/>
  <c r="E96" i="7"/>
  <c r="U96" i="7" s="1"/>
  <c r="S95" i="7"/>
  <c r="R95" i="7"/>
  <c r="Q95" i="7"/>
  <c r="P95" i="7"/>
  <c r="E95" i="7"/>
  <c r="U95" i="7" s="1"/>
  <c r="S94" i="7"/>
  <c r="R94" i="7"/>
  <c r="Q94" i="7"/>
  <c r="P94" i="7"/>
  <c r="E94" i="7"/>
  <c r="U94" i="7" s="1"/>
  <c r="S93" i="7"/>
  <c r="R93" i="7"/>
  <c r="Q93" i="7"/>
  <c r="P93" i="7"/>
  <c r="E93" i="7"/>
  <c r="T93" i="7" s="1"/>
  <c r="U92" i="7"/>
  <c r="S92" i="7"/>
  <c r="R92" i="7"/>
  <c r="Q92" i="7"/>
  <c r="P92" i="7"/>
  <c r="E92" i="7"/>
  <c r="T92" i="7" s="1"/>
  <c r="S91" i="7"/>
  <c r="R91" i="7"/>
  <c r="Q91" i="7"/>
  <c r="P91" i="7"/>
  <c r="E91" i="7"/>
  <c r="T90" i="7"/>
  <c r="S90" i="7"/>
  <c r="R90" i="7"/>
  <c r="Q90" i="7"/>
  <c r="P90" i="7"/>
  <c r="E90" i="7"/>
  <c r="U90" i="7" s="1"/>
  <c r="S89" i="7"/>
  <c r="R89" i="7"/>
  <c r="Q89" i="7"/>
  <c r="P89" i="7"/>
  <c r="E89" i="7"/>
  <c r="U89" i="7" s="1"/>
  <c r="S88" i="7"/>
  <c r="R88" i="7"/>
  <c r="Q88" i="7"/>
  <c r="P88" i="7"/>
  <c r="E88" i="7"/>
  <c r="O75" i="7"/>
  <c r="N75" i="7"/>
  <c r="M75" i="7"/>
  <c r="L75" i="7"/>
  <c r="K75" i="7"/>
  <c r="J75" i="7"/>
  <c r="I75" i="7"/>
  <c r="H75" i="7"/>
  <c r="G75" i="7"/>
  <c r="F75" i="7"/>
  <c r="C75" i="7"/>
  <c r="B75" i="7"/>
  <c r="O74" i="7"/>
  <c r="N74" i="7"/>
  <c r="M74" i="7"/>
  <c r="L74" i="7"/>
  <c r="K74" i="7"/>
  <c r="J74" i="7"/>
  <c r="I74" i="7"/>
  <c r="H74" i="7"/>
  <c r="R74" i="7" s="1"/>
  <c r="G74" i="7"/>
  <c r="F74" i="7"/>
  <c r="C74" i="7"/>
  <c r="B74" i="7"/>
  <c r="E74" i="7" s="1"/>
  <c r="O73" i="7"/>
  <c r="N73" i="7"/>
  <c r="M73" i="7"/>
  <c r="L73" i="7"/>
  <c r="K73" i="7"/>
  <c r="J73" i="7"/>
  <c r="I73" i="7"/>
  <c r="H73" i="7"/>
  <c r="G73" i="7"/>
  <c r="F73" i="7"/>
  <c r="C73" i="7"/>
  <c r="B73" i="7"/>
  <c r="E73" i="7" s="1"/>
  <c r="U72" i="7"/>
  <c r="T72" i="7"/>
  <c r="S72" i="7"/>
  <c r="R72" i="7"/>
  <c r="Q72" i="7"/>
  <c r="P72" i="7"/>
  <c r="E72" i="7"/>
  <c r="U71" i="7"/>
  <c r="T71" i="7"/>
  <c r="S71" i="7"/>
  <c r="R71" i="7"/>
  <c r="Q71" i="7"/>
  <c r="P71" i="7"/>
  <c r="E71" i="7"/>
  <c r="O69" i="7"/>
  <c r="N69" i="7"/>
  <c r="M69" i="7"/>
  <c r="L69" i="7"/>
  <c r="K69" i="7"/>
  <c r="J69" i="7"/>
  <c r="I69" i="7"/>
  <c r="H69" i="7"/>
  <c r="G69" i="7"/>
  <c r="F69" i="7"/>
  <c r="C69" i="7"/>
  <c r="B69" i="7"/>
  <c r="O68" i="7"/>
  <c r="N68" i="7"/>
  <c r="M68" i="7"/>
  <c r="L68" i="7"/>
  <c r="K68" i="7"/>
  <c r="J68" i="7"/>
  <c r="I68" i="7"/>
  <c r="S68" i="7" s="1"/>
  <c r="H68" i="7"/>
  <c r="R68" i="7" s="1"/>
  <c r="G68" i="7"/>
  <c r="F68" i="7"/>
  <c r="C68" i="7"/>
  <c r="B68" i="7"/>
  <c r="U67" i="7"/>
  <c r="S67" i="7"/>
  <c r="R67" i="7"/>
  <c r="Q67" i="7"/>
  <c r="P67" i="7"/>
  <c r="E67" i="7"/>
  <c r="T67" i="7" s="1"/>
  <c r="U66" i="7"/>
  <c r="S66" i="7"/>
  <c r="R66" i="7"/>
  <c r="Q66" i="7"/>
  <c r="P66" i="7"/>
  <c r="E66" i="7"/>
  <c r="T66" i="7" s="1"/>
  <c r="S65" i="7"/>
  <c r="R65" i="7"/>
  <c r="Q65" i="7"/>
  <c r="P65" i="7"/>
  <c r="E65" i="7"/>
  <c r="U65" i="7" s="1"/>
  <c r="S64" i="7"/>
  <c r="R64" i="7"/>
  <c r="Q64" i="7"/>
  <c r="P64" i="7"/>
  <c r="E64" i="7"/>
  <c r="U64" i="7" s="1"/>
  <c r="S63" i="7"/>
  <c r="R63" i="7"/>
  <c r="Q63" i="7"/>
  <c r="P63" i="7"/>
  <c r="E63" i="7"/>
  <c r="O61" i="7"/>
  <c r="N61" i="7"/>
  <c r="M61" i="7"/>
  <c r="L61" i="7"/>
  <c r="K61" i="7"/>
  <c r="J61" i="7"/>
  <c r="I61" i="7"/>
  <c r="H61" i="7"/>
  <c r="R61" i="7" s="1"/>
  <c r="C61" i="7"/>
  <c r="B61" i="7"/>
  <c r="U60" i="7"/>
  <c r="S60" i="7"/>
  <c r="R60" i="7"/>
  <c r="Q60" i="7"/>
  <c r="P60" i="7"/>
  <c r="E60" i="7"/>
  <c r="T60" i="7" s="1"/>
  <c r="S59" i="7"/>
  <c r="R59" i="7"/>
  <c r="Q59" i="7"/>
  <c r="P59" i="7"/>
  <c r="E59" i="7"/>
  <c r="T59" i="7" s="1"/>
  <c r="S58" i="7"/>
  <c r="R58" i="7"/>
  <c r="Q58" i="7"/>
  <c r="P58" i="7"/>
  <c r="E58" i="7"/>
  <c r="U58" i="7" s="1"/>
  <c r="T57" i="7"/>
  <c r="S57" i="7"/>
  <c r="R57" i="7"/>
  <c r="Q57" i="7"/>
  <c r="P57" i="7"/>
  <c r="E57" i="7"/>
  <c r="U57" i="7" s="1"/>
  <c r="O55" i="7"/>
  <c r="N55" i="7"/>
  <c r="M55" i="7"/>
  <c r="L55" i="7"/>
  <c r="K55" i="7"/>
  <c r="J55" i="7"/>
  <c r="I55" i="7"/>
  <c r="H55" i="7"/>
  <c r="G55" i="7"/>
  <c r="F55" i="7"/>
  <c r="C55" i="7"/>
  <c r="B55" i="7"/>
  <c r="U54" i="7"/>
  <c r="S54" i="7"/>
  <c r="R54" i="7"/>
  <c r="Q54" i="7"/>
  <c r="P54" i="7"/>
  <c r="E54" i="7"/>
  <c r="T54" i="7" s="1"/>
  <c r="S53" i="7"/>
  <c r="R53" i="7"/>
  <c r="Q53" i="7"/>
  <c r="P53" i="7"/>
  <c r="E53" i="7"/>
  <c r="S52" i="7"/>
  <c r="R52" i="7"/>
  <c r="Q52" i="7"/>
  <c r="P52" i="7"/>
  <c r="E52" i="7"/>
  <c r="U52" i="7" s="1"/>
  <c r="S51" i="7"/>
  <c r="R51" i="7"/>
  <c r="Q51" i="7"/>
  <c r="P51" i="7"/>
  <c r="E51" i="7"/>
  <c r="U51" i="7" s="1"/>
  <c r="S50" i="7"/>
  <c r="R50" i="7"/>
  <c r="Q50" i="7"/>
  <c r="P50" i="7"/>
  <c r="E50" i="7"/>
  <c r="T50" i="7" s="1"/>
  <c r="S49" i="7"/>
  <c r="R49" i="7"/>
  <c r="Q49" i="7"/>
  <c r="P49" i="7"/>
  <c r="E49" i="7"/>
  <c r="T49" i="7" s="1"/>
  <c r="S48" i="7"/>
  <c r="R48" i="7"/>
  <c r="Q48" i="7"/>
  <c r="P48" i="7"/>
  <c r="E48" i="7"/>
  <c r="T48" i="7" s="1"/>
  <c r="U47" i="7"/>
  <c r="T47" i="7"/>
  <c r="S47" i="7"/>
  <c r="R47" i="7"/>
  <c r="Q47" i="7"/>
  <c r="P47" i="7"/>
  <c r="E47" i="7"/>
  <c r="S46" i="7"/>
  <c r="R46" i="7"/>
  <c r="Q46" i="7"/>
  <c r="P46" i="7"/>
  <c r="E46" i="7"/>
  <c r="S45" i="7"/>
  <c r="R45" i="7"/>
  <c r="Q45" i="7"/>
  <c r="P45" i="7"/>
  <c r="E45" i="7"/>
  <c r="S44" i="7"/>
  <c r="R44" i="7"/>
  <c r="Q44" i="7"/>
  <c r="P44" i="7"/>
  <c r="E44" i="7"/>
  <c r="U44" i="7" s="1"/>
  <c r="O42" i="7"/>
  <c r="N42" i="7"/>
  <c r="M42" i="7"/>
  <c r="L42" i="7"/>
  <c r="K42" i="7"/>
  <c r="J42" i="7"/>
  <c r="I42" i="7"/>
  <c r="H42" i="7"/>
  <c r="R42" i="7" s="1"/>
  <c r="G42" i="7"/>
  <c r="F42" i="7"/>
  <c r="C42" i="7"/>
  <c r="E42" i="7" s="1"/>
  <c r="B42" i="7"/>
  <c r="S41" i="7"/>
  <c r="R41" i="7"/>
  <c r="Q41" i="7"/>
  <c r="P41" i="7"/>
  <c r="E41" i="7"/>
  <c r="U41" i="7" s="1"/>
  <c r="S40" i="7"/>
  <c r="R40" i="7"/>
  <c r="Q40" i="7"/>
  <c r="P40" i="7"/>
  <c r="E40" i="7"/>
  <c r="U40" i="7" s="1"/>
  <c r="S39" i="7"/>
  <c r="R39" i="7"/>
  <c r="Q39" i="7"/>
  <c r="P39" i="7"/>
  <c r="E39" i="7"/>
  <c r="T39" i="7" s="1"/>
  <c r="S38" i="7"/>
  <c r="R38" i="7"/>
  <c r="Q38" i="7"/>
  <c r="P38" i="7"/>
  <c r="E38" i="7"/>
  <c r="S37" i="7"/>
  <c r="R37" i="7"/>
  <c r="Q37" i="7"/>
  <c r="P37" i="7"/>
  <c r="E37" i="7"/>
  <c r="O35" i="7"/>
  <c r="N35" i="7"/>
  <c r="M35" i="7"/>
  <c r="L35" i="7"/>
  <c r="K35" i="7"/>
  <c r="J35" i="7"/>
  <c r="R35" i="7" s="1"/>
  <c r="I35" i="7"/>
  <c r="S35" i="7" s="1"/>
  <c r="H35" i="7"/>
  <c r="G35" i="7"/>
  <c r="F35" i="7"/>
  <c r="C35" i="7"/>
  <c r="B35" i="7"/>
  <c r="E35" i="7" s="1"/>
  <c r="U34" i="7"/>
  <c r="S34" i="7"/>
  <c r="R34" i="7"/>
  <c r="Q34" i="7"/>
  <c r="P34" i="7"/>
  <c r="E34" i="7"/>
  <c r="O32" i="7"/>
  <c r="N32" i="7"/>
  <c r="M32" i="7"/>
  <c r="L32" i="7"/>
  <c r="K32" i="7"/>
  <c r="J32" i="7"/>
  <c r="I32" i="7"/>
  <c r="S32" i="7" s="1"/>
  <c r="H32" i="7"/>
  <c r="G32" i="7"/>
  <c r="F32" i="7"/>
  <c r="C32" i="7"/>
  <c r="B32" i="7"/>
  <c r="S31" i="7"/>
  <c r="R31" i="7"/>
  <c r="Q31" i="7"/>
  <c r="P31" i="7"/>
  <c r="E31" i="7"/>
  <c r="T31" i="7" s="1"/>
  <c r="S30" i="7"/>
  <c r="R30" i="7"/>
  <c r="Q30" i="7"/>
  <c r="P30" i="7"/>
  <c r="E30" i="7"/>
  <c r="S29" i="7"/>
  <c r="R29" i="7"/>
  <c r="Q29" i="7"/>
  <c r="P29" i="7"/>
  <c r="E29" i="7"/>
  <c r="U29" i="7" s="1"/>
  <c r="T28" i="7"/>
  <c r="S28" i="7"/>
  <c r="R28" i="7"/>
  <c r="Q28" i="7"/>
  <c r="P28" i="7"/>
  <c r="E28" i="7"/>
  <c r="U28" i="7" s="1"/>
  <c r="O26" i="7"/>
  <c r="N26" i="7"/>
  <c r="M26" i="7"/>
  <c r="L26" i="7"/>
  <c r="K26" i="7"/>
  <c r="J26" i="7"/>
  <c r="I26" i="7"/>
  <c r="S26" i="7" s="1"/>
  <c r="H26" i="7"/>
  <c r="R26" i="7" s="1"/>
  <c r="G26" i="7"/>
  <c r="F26" i="7"/>
  <c r="C26" i="7"/>
  <c r="B26" i="7"/>
  <c r="E26" i="7" s="1"/>
  <c r="T25" i="7"/>
  <c r="S25" i="7"/>
  <c r="R25" i="7"/>
  <c r="Q25" i="7"/>
  <c r="P25" i="7"/>
  <c r="E25" i="7"/>
  <c r="U25" i="7" s="1"/>
  <c r="S24" i="7"/>
  <c r="R24" i="7"/>
  <c r="Q24" i="7"/>
  <c r="P24" i="7"/>
  <c r="E24" i="7"/>
  <c r="U24" i="7" s="1"/>
  <c r="S23" i="7"/>
  <c r="R23" i="7"/>
  <c r="Q23" i="7"/>
  <c r="P23" i="7"/>
  <c r="E23" i="7"/>
  <c r="U23" i="7" s="1"/>
  <c r="S22" i="7"/>
  <c r="R22" i="7"/>
  <c r="Q22" i="7"/>
  <c r="P22" i="7"/>
  <c r="E22" i="7"/>
  <c r="T22" i="7" s="1"/>
  <c r="S21" i="7"/>
  <c r="R21" i="7"/>
  <c r="Q21" i="7"/>
  <c r="P21" i="7"/>
  <c r="E21" i="7"/>
  <c r="T21" i="7" s="1"/>
  <c r="U20" i="7"/>
  <c r="S20" i="7"/>
  <c r="R20" i="7"/>
  <c r="Q20" i="7"/>
  <c r="P20" i="7"/>
  <c r="E20" i="7"/>
  <c r="T20" i="7" s="1"/>
  <c r="U19" i="7"/>
  <c r="T19" i="7"/>
  <c r="S19" i="7"/>
  <c r="R19" i="7"/>
  <c r="Q19" i="7"/>
  <c r="P19" i="7"/>
  <c r="E19" i="7"/>
  <c r="O17" i="7"/>
  <c r="N17" i="7"/>
  <c r="M17" i="7"/>
  <c r="L17" i="7"/>
  <c r="K17" i="7"/>
  <c r="J17" i="7"/>
  <c r="I17" i="7"/>
  <c r="S17" i="7" s="1"/>
  <c r="H17" i="7"/>
  <c r="R17" i="7" s="1"/>
  <c r="G17" i="7"/>
  <c r="F17" i="7"/>
  <c r="C17" i="7"/>
  <c r="B17" i="7"/>
  <c r="E17" i="7" s="1"/>
  <c r="S16" i="7"/>
  <c r="R16" i="7"/>
  <c r="Q16" i="7"/>
  <c r="P16" i="7"/>
  <c r="E16" i="7"/>
  <c r="S15" i="7"/>
  <c r="R15" i="7"/>
  <c r="Q15" i="7"/>
  <c r="P15" i="7"/>
  <c r="E15" i="7"/>
  <c r="S14" i="7"/>
  <c r="R14" i="7"/>
  <c r="Q14" i="7"/>
  <c r="P14" i="7"/>
  <c r="E14" i="7"/>
  <c r="U14" i="7" s="1"/>
  <c r="S13" i="7"/>
  <c r="R13" i="7"/>
  <c r="Q13" i="7"/>
  <c r="P13" i="7"/>
  <c r="E13" i="7"/>
  <c r="U13" i="7" s="1"/>
  <c r="S12" i="7"/>
  <c r="R12" i="7"/>
  <c r="Q12" i="7"/>
  <c r="P12" i="7"/>
  <c r="E12" i="7"/>
  <c r="U12" i="7" s="1"/>
  <c r="S11" i="7"/>
  <c r="R11" i="7"/>
  <c r="Q11" i="7"/>
  <c r="P11" i="7"/>
  <c r="E11" i="7"/>
  <c r="T11" i="7" s="1"/>
  <c r="S10" i="7"/>
  <c r="R10" i="7"/>
  <c r="Q10" i="7"/>
  <c r="U10" i="7" s="1"/>
  <c r="P10" i="7"/>
  <c r="E10" i="7"/>
  <c r="U9" i="7"/>
  <c r="S9" i="7"/>
  <c r="R9" i="7"/>
  <c r="Q9" i="7"/>
  <c r="P9" i="7"/>
  <c r="E9" i="7"/>
  <c r="T9" i="7" s="1"/>
  <c r="S96" i="6"/>
  <c r="R96" i="6"/>
  <c r="Q96" i="6"/>
  <c r="P96" i="6"/>
  <c r="E96" i="6"/>
  <c r="U96" i="6" s="1"/>
  <c r="U95" i="6"/>
  <c r="S95" i="6"/>
  <c r="R95" i="6"/>
  <c r="Q95" i="6"/>
  <c r="P95" i="6"/>
  <c r="E95" i="6"/>
  <c r="T95" i="6" s="1"/>
  <c r="T94" i="6"/>
  <c r="S94" i="6"/>
  <c r="R94" i="6"/>
  <c r="Q94" i="6"/>
  <c r="P94" i="6"/>
  <c r="E94" i="6"/>
  <c r="U94" i="6" s="1"/>
  <c r="S93" i="6"/>
  <c r="R93" i="6"/>
  <c r="Q93" i="6"/>
  <c r="P93" i="6"/>
  <c r="E93" i="6"/>
  <c r="U93" i="6" s="1"/>
  <c r="S92" i="6"/>
  <c r="R92" i="6"/>
  <c r="Q92" i="6"/>
  <c r="P92" i="6"/>
  <c r="E92" i="6"/>
  <c r="U92" i="6" s="1"/>
  <c r="S91" i="6"/>
  <c r="R91" i="6"/>
  <c r="Q91" i="6"/>
  <c r="P91" i="6"/>
  <c r="E91" i="6"/>
  <c r="T91" i="6" s="1"/>
  <c r="S90" i="6"/>
  <c r="R90" i="6"/>
  <c r="Q90" i="6"/>
  <c r="P90" i="6"/>
  <c r="E90" i="6"/>
  <c r="T90" i="6" s="1"/>
  <c r="S89" i="6"/>
  <c r="R89" i="6"/>
  <c r="Q89" i="6"/>
  <c r="P89" i="6"/>
  <c r="E89" i="6"/>
  <c r="U88" i="6"/>
  <c r="T88" i="6"/>
  <c r="S88" i="6"/>
  <c r="R88" i="6"/>
  <c r="Q88" i="6"/>
  <c r="P88" i="6"/>
  <c r="E88" i="6"/>
  <c r="O75" i="6"/>
  <c r="N75" i="6"/>
  <c r="M75" i="6"/>
  <c r="L75" i="6"/>
  <c r="K75" i="6"/>
  <c r="J75" i="6"/>
  <c r="I75" i="6"/>
  <c r="H75" i="6"/>
  <c r="G75" i="6"/>
  <c r="F75" i="6"/>
  <c r="C75" i="6"/>
  <c r="B75" i="6"/>
  <c r="O74" i="6"/>
  <c r="N74" i="6"/>
  <c r="M74" i="6"/>
  <c r="L74" i="6"/>
  <c r="K74" i="6"/>
  <c r="J74" i="6"/>
  <c r="I74" i="6"/>
  <c r="H74" i="6"/>
  <c r="P74" i="6" s="1"/>
  <c r="G74" i="6"/>
  <c r="F74" i="6"/>
  <c r="C74" i="6"/>
  <c r="B74" i="6"/>
  <c r="E74" i="6" s="1"/>
  <c r="O73" i="6"/>
  <c r="N73" i="6"/>
  <c r="M73" i="6"/>
  <c r="L73" i="6"/>
  <c r="K73" i="6"/>
  <c r="J73" i="6"/>
  <c r="R73" i="6" s="1"/>
  <c r="I73" i="6"/>
  <c r="Q73" i="6" s="1"/>
  <c r="H73" i="6"/>
  <c r="G73" i="6"/>
  <c r="F73" i="6"/>
  <c r="C73" i="6"/>
  <c r="B73" i="6"/>
  <c r="S72" i="6"/>
  <c r="R72" i="6"/>
  <c r="Q72" i="6"/>
  <c r="P72" i="6"/>
  <c r="E72" i="6"/>
  <c r="T72" i="6" s="1"/>
  <c r="S71" i="6"/>
  <c r="R71" i="6"/>
  <c r="Q71" i="6"/>
  <c r="P71" i="6"/>
  <c r="E71" i="6"/>
  <c r="T71" i="6" s="1"/>
  <c r="O69" i="6"/>
  <c r="N69" i="6"/>
  <c r="M69" i="6"/>
  <c r="L69" i="6"/>
  <c r="K69" i="6"/>
  <c r="J69" i="6"/>
  <c r="I69" i="6"/>
  <c r="H69" i="6"/>
  <c r="G69" i="6"/>
  <c r="F69" i="6"/>
  <c r="C69" i="6"/>
  <c r="B69" i="6"/>
  <c r="O68" i="6"/>
  <c r="N68" i="6"/>
  <c r="M68" i="6"/>
  <c r="L68" i="6"/>
  <c r="K68" i="6"/>
  <c r="J68" i="6"/>
  <c r="I68" i="6"/>
  <c r="H68" i="6"/>
  <c r="G68" i="6"/>
  <c r="F68" i="6"/>
  <c r="C68" i="6"/>
  <c r="B68" i="6"/>
  <c r="E68" i="6" s="1"/>
  <c r="U67" i="6"/>
  <c r="S67" i="6"/>
  <c r="R67" i="6"/>
  <c r="Q67" i="6"/>
  <c r="P67" i="6"/>
  <c r="E67" i="6"/>
  <c r="T67" i="6" s="1"/>
  <c r="U66" i="6"/>
  <c r="S66" i="6"/>
  <c r="R66" i="6"/>
  <c r="Q66" i="6"/>
  <c r="P66" i="6"/>
  <c r="E66" i="6"/>
  <c r="T66" i="6" s="1"/>
  <c r="S65" i="6"/>
  <c r="R65" i="6"/>
  <c r="Q65" i="6"/>
  <c r="P65" i="6"/>
  <c r="E65" i="6"/>
  <c r="U65" i="6" s="1"/>
  <c r="T64" i="6"/>
  <c r="S64" i="6"/>
  <c r="R64" i="6"/>
  <c r="Q64" i="6"/>
  <c r="P64" i="6"/>
  <c r="E64" i="6"/>
  <c r="U64" i="6" s="1"/>
  <c r="T63" i="6"/>
  <c r="S63" i="6"/>
  <c r="R63" i="6"/>
  <c r="Q63" i="6"/>
  <c r="P63" i="6"/>
  <c r="E63" i="6"/>
  <c r="U63" i="6" s="1"/>
  <c r="O61" i="6"/>
  <c r="N61" i="6"/>
  <c r="M61" i="6"/>
  <c r="L61" i="6"/>
  <c r="K61" i="6"/>
  <c r="J61" i="6"/>
  <c r="I61" i="6"/>
  <c r="S61" i="6" s="1"/>
  <c r="H61" i="6"/>
  <c r="R61" i="6" s="1"/>
  <c r="C61" i="6"/>
  <c r="B61" i="6"/>
  <c r="S60" i="6"/>
  <c r="R60" i="6"/>
  <c r="Q60" i="6"/>
  <c r="P60" i="6"/>
  <c r="E60" i="6"/>
  <c r="U60" i="6" s="1"/>
  <c r="S59" i="6"/>
  <c r="R59" i="6"/>
  <c r="Q59" i="6"/>
  <c r="P59" i="6"/>
  <c r="E59" i="6"/>
  <c r="T59" i="6" s="1"/>
  <c r="S58" i="6"/>
  <c r="R58" i="6"/>
  <c r="Q58" i="6"/>
  <c r="P58" i="6"/>
  <c r="E58" i="6"/>
  <c r="S57" i="6"/>
  <c r="R57" i="6"/>
  <c r="Q57" i="6"/>
  <c r="P57" i="6"/>
  <c r="E57" i="6"/>
  <c r="O55" i="6"/>
  <c r="N55" i="6"/>
  <c r="M55" i="6"/>
  <c r="L55" i="6"/>
  <c r="K55" i="6"/>
  <c r="J55" i="6"/>
  <c r="I55" i="6"/>
  <c r="S55" i="6" s="1"/>
  <c r="H55" i="6"/>
  <c r="G55" i="6"/>
  <c r="F55" i="6"/>
  <c r="C55" i="6"/>
  <c r="B55" i="6"/>
  <c r="S54" i="6"/>
  <c r="R54" i="6"/>
  <c r="Q54" i="6"/>
  <c r="P54" i="6"/>
  <c r="E54" i="6"/>
  <c r="T54" i="6" s="1"/>
  <c r="S53" i="6"/>
  <c r="R53" i="6"/>
  <c r="Q53" i="6"/>
  <c r="P53" i="6"/>
  <c r="E53" i="6"/>
  <c r="U52" i="6"/>
  <c r="T52" i="6"/>
  <c r="S52" i="6"/>
  <c r="R52" i="6"/>
  <c r="Q52" i="6"/>
  <c r="P52" i="6"/>
  <c r="E52" i="6"/>
  <c r="T51" i="6"/>
  <c r="S51" i="6"/>
  <c r="R51" i="6"/>
  <c r="Q51" i="6"/>
  <c r="P51" i="6"/>
  <c r="E51" i="6"/>
  <c r="U51" i="6" s="1"/>
  <c r="S50" i="6"/>
  <c r="R50" i="6"/>
  <c r="Q50" i="6"/>
  <c r="P50" i="6"/>
  <c r="E50" i="6"/>
  <c r="U50" i="6" s="1"/>
  <c r="S49" i="6"/>
  <c r="R49" i="6"/>
  <c r="Q49" i="6"/>
  <c r="P49" i="6"/>
  <c r="E49" i="6"/>
  <c r="U49" i="6" s="1"/>
  <c r="S48" i="6"/>
  <c r="R48" i="6"/>
  <c r="Q48" i="6"/>
  <c r="P48" i="6"/>
  <c r="E48" i="6"/>
  <c r="T48" i="6" s="1"/>
  <c r="S47" i="6"/>
  <c r="R47" i="6"/>
  <c r="Q47" i="6"/>
  <c r="P47" i="6"/>
  <c r="E47" i="6"/>
  <c r="T47" i="6" s="1"/>
  <c r="S46" i="6"/>
  <c r="R46" i="6"/>
  <c r="Q46" i="6"/>
  <c r="P46" i="6"/>
  <c r="E46" i="6"/>
  <c r="T46" i="6" s="1"/>
  <c r="U45" i="6"/>
  <c r="S45" i="6"/>
  <c r="R45" i="6"/>
  <c r="Q45" i="6"/>
  <c r="P45" i="6"/>
  <c r="E45" i="6"/>
  <c r="T45" i="6" s="1"/>
  <c r="U44" i="6"/>
  <c r="T44" i="6"/>
  <c r="S44" i="6"/>
  <c r="R44" i="6"/>
  <c r="Q44" i="6"/>
  <c r="P44" i="6"/>
  <c r="E44" i="6"/>
  <c r="O42" i="6"/>
  <c r="N42" i="6"/>
  <c r="M42" i="6"/>
  <c r="L42" i="6"/>
  <c r="K42" i="6"/>
  <c r="J42" i="6"/>
  <c r="I42" i="6"/>
  <c r="S42" i="6" s="1"/>
  <c r="H42" i="6"/>
  <c r="R42" i="6" s="1"/>
  <c r="G42" i="6"/>
  <c r="F42" i="6"/>
  <c r="C42" i="6"/>
  <c r="B42" i="6"/>
  <c r="E42" i="6" s="1"/>
  <c r="U41" i="6"/>
  <c r="T41" i="6"/>
  <c r="S41" i="6"/>
  <c r="R41" i="6"/>
  <c r="Q41" i="6"/>
  <c r="P41" i="6"/>
  <c r="E41" i="6"/>
  <c r="S40" i="6"/>
  <c r="R40" i="6"/>
  <c r="Q40" i="6"/>
  <c r="P40" i="6"/>
  <c r="E40" i="6"/>
  <c r="S39" i="6"/>
  <c r="R39" i="6"/>
  <c r="Q39" i="6"/>
  <c r="P39" i="6"/>
  <c r="E39" i="6"/>
  <c r="U39" i="6" s="1"/>
  <c r="S38" i="6"/>
  <c r="R38" i="6"/>
  <c r="Q38" i="6"/>
  <c r="P38" i="6"/>
  <c r="E38" i="6"/>
  <c r="U38" i="6" s="1"/>
  <c r="S37" i="6"/>
  <c r="R37" i="6"/>
  <c r="Q37" i="6"/>
  <c r="P37" i="6"/>
  <c r="E37" i="6"/>
  <c r="U37" i="6" s="1"/>
  <c r="O35" i="6"/>
  <c r="N35" i="6"/>
  <c r="M35" i="6"/>
  <c r="L35" i="6"/>
  <c r="K35" i="6"/>
  <c r="S35" i="6" s="1"/>
  <c r="J35" i="6"/>
  <c r="I35" i="6"/>
  <c r="H35" i="6"/>
  <c r="G35" i="6"/>
  <c r="F35" i="6"/>
  <c r="C35" i="6"/>
  <c r="B35" i="6"/>
  <c r="S34" i="6"/>
  <c r="R34" i="6"/>
  <c r="Q34" i="6"/>
  <c r="P34" i="6"/>
  <c r="E34" i="6"/>
  <c r="T34" i="6" s="1"/>
  <c r="O32" i="6"/>
  <c r="N32" i="6"/>
  <c r="M32" i="6"/>
  <c r="L32" i="6"/>
  <c r="K32" i="6"/>
  <c r="J32" i="6"/>
  <c r="I32" i="6"/>
  <c r="H32" i="6"/>
  <c r="P32" i="6" s="1"/>
  <c r="G32" i="6"/>
  <c r="F32" i="6"/>
  <c r="C32" i="6"/>
  <c r="B32" i="6"/>
  <c r="S31" i="6"/>
  <c r="R31" i="6"/>
  <c r="Q31" i="6"/>
  <c r="P31" i="6"/>
  <c r="E31" i="6"/>
  <c r="T31" i="6" s="1"/>
  <c r="S30" i="6"/>
  <c r="R30" i="6"/>
  <c r="Q30" i="6"/>
  <c r="P30" i="6"/>
  <c r="E30" i="6"/>
  <c r="U29" i="6"/>
  <c r="T29" i="6"/>
  <c r="S29" i="6"/>
  <c r="R29" i="6"/>
  <c r="Q29" i="6"/>
  <c r="P29" i="6"/>
  <c r="E29" i="6"/>
  <c r="S28" i="6"/>
  <c r="R28" i="6"/>
  <c r="Q28" i="6"/>
  <c r="P28" i="6"/>
  <c r="E28" i="6"/>
  <c r="T28" i="6" s="1"/>
  <c r="O26" i="6"/>
  <c r="N26" i="6"/>
  <c r="M26" i="6"/>
  <c r="L26" i="6"/>
  <c r="K26" i="6"/>
  <c r="J26" i="6"/>
  <c r="I26" i="6"/>
  <c r="S26" i="6" s="1"/>
  <c r="H26" i="6"/>
  <c r="R26" i="6" s="1"/>
  <c r="G26" i="6"/>
  <c r="F26" i="6"/>
  <c r="C26" i="6"/>
  <c r="B26" i="6"/>
  <c r="S25" i="6"/>
  <c r="R25" i="6"/>
  <c r="Q25" i="6"/>
  <c r="P25" i="6"/>
  <c r="E25" i="6"/>
  <c r="S24" i="6"/>
  <c r="R24" i="6"/>
  <c r="Q24" i="6"/>
  <c r="P24" i="6"/>
  <c r="E24" i="6"/>
  <c r="U24" i="6" s="1"/>
  <c r="S23" i="6"/>
  <c r="R23" i="6"/>
  <c r="Q23" i="6"/>
  <c r="P23" i="6"/>
  <c r="E23" i="6"/>
  <c r="U23" i="6" s="1"/>
  <c r="S22" i="6"/>
  <c r="R22" i="6"/>
  <c r="Q22" i="6"/>
  <c r="P22" i="6"/>
  <c r="E22" i="6"/>
  <c r="U22" i="6" s="1"/>
  <c r="S21" i="6"/>
  <c r="R21" i="6"/>
  <c r="Q21" i="6"/>
  <c r="P21" i="6"/>
  <c r="E21" i="6"/>
  <c r="U21" i="6" s="1"/>
  <c r="S20" i="6"/>
  <c r="R20" i="6"/>
  <c r="Q20" i="6"/>
  <c r="P20" i="6"/>
  <c r="E20" i="6"/>
  <c r="T20" i="6" s="1"/>
  <c r="S19" i="6"/>
  <c r="R19" i="6"/>
  <c r="Q19" i="6"/>
  <c r="P19" i="6"/>
  <c r="E19" i="6"/>
  <c r="O17" i="6"/>
  <c r="N17" i="6"/>
  <c r="M17" i="6"/>
  <c r="L17" i="6"/>
  <c r="K17" i="6"/>
  <c r="J17" i="6"/>
  <c r="R17" i="6" s="1"/>
  <c r="I17" i="6"/>
  <c r="H17" i="6"/>
  <c r="G17" i="6"/>
  <c r="F17" i="6"/>
  <c r="C17" i="6"/>
  <c r="B17" i="6"/>
  <c r="S16" i="6"/>
  <c r="R16" i="6"/>
  <c r="Q16" i="6"/>
  <c r="P16" i="6"/>
  <c r="E16" i="6"/>
  <c r="S15" i="6"/>
  <c r="R15" i="6"/>
  <c r="Q15" i="6"/>
  <c r="P15" i="6"/>
  <c r="E15" i="6"/>
  <c r="S14" i="6"/>
  <c r="R14" i="6"/>
  <c r="Q14" i="6"/>
  <c r="P14" i="6"/>
  <c r="E14" i="6"/>
  <c r="S13" i="6"/>
  <c r="R13" i="6"/>
  <c r="Q13" i="6"/>
  <c r="P13" i="6"/>
  <c r="E13" i="6"/>
  <c r="S12" i="6"/>
  <c r="R12" i="6"/>
  <c r="Q12" i="6"/>
  <c r="P12" i="6"/>
  <c r="E12" i="6"/>
  <c r="T12" i="6" s="1"/>
  <c r="S11" i="6"/>
  <c r="R11" i="6"/>
  <c r="Q11" i="6"/>
  <c r="P11" i="6"/>
  <c r="E11" i="6"/>
  <c r="U11" i="6" s="1"/>
  <c r="S10" i="6"/>
  <c r="R10" i="6"/>
  <c r="Q10" i="6"/>
  <c r="P10" i="6"/>
  <c r="E10" i="6"/>
  <c r="S9" i="6"/>
  <c r="R9" i="6"/>
  <c r="Q9" i="6"/>
  <c r="P9" i="6"/>
  <c r="E9" i="6"/>
  <c r="U96" i="5"/>
  <c r="S96" i="5"/>
  <c r="R96" i="5"/>
  <c r="Q96" i="5"/>
  <c r="P96" i="5"/>
  <c r="E96" i="5"/>
  <c r="T96" i="5" s="1"/>
  <c r="S95" i="5"/>
  <c r="R95" i="5"/>
  <c r="Q95" i="5"/>
  <c r="P95" i="5"/>
  <c r="E95" i="5"/>
  <c r="T95" i="5" s="1"/>
  <c r="U94" i="5"/>
  <c r="T94" i="5"/>
  <c r="S94" i="5"/>
  <c r="R94" i="5"/>
  <c r="Q94" i="5"/>
  <c r="P94" i="5"/>
  <c r="E94" i="5"/>
  <c r="U93" i="5"/>
  <c r="T93" i="5"/>
  <c r="S93" i="5"/>
  <c r="R93" i="5"/>
  <c r="Q93" i="5"/>
  <c r="P93" i="5"/>
  <c r="E93" i="5"/>
  <c r="U92" i="5"/>
  <c r="T92" i="5"/>
  <c r="S92" i="5"/>
  <c r="R92" i="5"/>
  <c r="Q92" i="5"/>
  <c r="P92" i="5"/>
  <c r="E92" i="5"/>
  <c r="S91" i="5"/>
  <c r="R91" i="5"/>
  <c r="Q91" i="5"/>
  <c r="P91" i="5"/>
  <c r="E91" i="5"/>
  <c r="U91" i="5" s="1"/>
  <c r="S90" i="5"/>
  <c r="R90" i="5"/>
  <c r="Q90" i="5"/>
  <c r="P90" i="5"/>
  <c r="E90" i="5"/>
  <c r="U90" i="5" s="1"/>
  <c r="S89" i="5"/>
  <c r="R89" i="5"/>
  <c r="Q89" i="5"/>
  <c r="P89" i="5"/>
  <c r="E89" i="5"/>
  <c r="S88" i="5"/>
  <c r="R88" i="5"/>
  <c r="Q88" i="5"/>
  <c r="P88" i="5"/>
  <c r="E88" i="5"/>
  <c r="O75" i="5"/>
  <c r="N75" i="5"/>
  <c r="M75" i="5"/>
  <c r="L75" i="5"/>
  <c r="K75" i="5"/>
  <c r="J75" i="5"/>
  <c r="I75" i="5"/>
  <c r="H75" i="5"/>
  <c r="G75" i="5"/>
  <c r="F75" i="5"/>
  <c r="C75" i="5"/>
  <c r="B75" i="5"/>
  <c r="O74" i="5"/>
  <c r="N74" i="5"/>
  <c r="M74" i="5"/>
  <c r="L74" i="5"/>
  <c r="K74" i="5"/>
  <c r="J74" i="5"/>
  <c r="R74" i="5" s="1"/>
  <c r="I74" i="5"/>
  <c r="Q74" i="5" s="1"/>
  <c r="H74" i="5"/>
  <c r="G74" i="5"/>
  <c r="F74" i="5"/>
  <c r="C74" i="5"/>
  <c r="B74" i="5"/>
  <c r="O73" i="5"/>
  <c r="N73" i="5"/>
  <c r="M73" i="5"/>
  <c r="L73" i="5"/>
  <c r="K73" i="5"/>
  <c r="J73" i="5"/>
  <c r="I73" i="5"/>
  <c r="H73" i="5"/>
  <c r="R73" i="5" s="1"/>
  <c r="G73" i="5"/>
  <c r="F73" i="5"/>
  <c r="C73" i="5"/>
  <c r="B73" i="5"/>
  <c r="E73" i="5" s="1"/>
  <c r="S72" i="5"/>
  <c r="R72" i="5"/>
  <c r="Q72" i="5"/>
  <c r="P72" i="5"/>
  <c r="E72" i="5"/>
  <c r="U72" i="5" s="1"/>
  <c r="S71" i="5"/>
  <c r="R71" i="5"/>
  <c r="Q71" i="5"/>
  <c r="P71" i="5"/>
  <c r="E71" i="5"/>
  <c r="O69" i="5"/>
  <c r="N69" i="5"/>
  <c r="M69" i="5"/>
  <c r="L69" i="5"/>
  <c r="K69" i="5"/>
  <c r="J69" i="5"/>
  <c r="I69" i="5"/>
  <c r="H69" i="5"/>
  <c r="G69" i="5"/>
  <c r="F69" i="5"/>
  <c r="C69" i="5"/>
  <c r="B69" i="5"/>
  <c r="O68" i="5"/>
  <c r="N68" i="5"/>
  <c r="M68" i="5"/>
  <c r="L68" i="5"/>
  <c r="K68" i="5"/>
  <c r="J68" i="5"/>
  <c r="I68" i="5"/>
  <c r="S68" i="5" s="1"/>
  <c r="H68" i="5"/>
  <c r="R68" i="5" s="1"/>
  <c r="G68" i="5"/>
  <c r="F68" i="5"/>
  <c r="C68" i="5"/>
  <c r="B68" i="5"/>
  <c r="S67" i="5"/>
  <c r="R67" i="5"/>
  <c r="Q67" i="5"/>
  <c r="P67" i="5"/>
  <c r="E67" i="5"/>
  <c r="U67" i="5" s="1"/>
  <c r="S66" i="5"/>
  <c r="R66" i="5"/>
  <c r="Q66" i="5"/>
  <c r="P66" i="5"/>
  <c r="E66" i="5"/>
  <c r="S65" i="5"/>
  <c r="R65" i="5"/>
  <c r="Q65" i="5"/>
  <c r="P65" i="5"/>
  <c r="E65" i="5"/>
  <c r="T65" i="5" s="1"/>
  <c r="U64" i="5"/>
  <c r="T64" i="5"/>
  <c r="S64" i="5"/>
  <c r="R64" i="5"/>
  <c r="Q64" i="5"/>
  <c r="P64" i="5"/>
  <c r="E64" i="5"/>
  <c r="S63" i="5"/>
  <c r="R63" i="5"/>
  <c r="Q63" i="5"/>
  <c r="P63" i="5"/>
  <c r="E63" i="5"/>
  <c r="O61" i="5"/>
  <c r="N61" i="5"/>
  <c r="M61" i="5"/>
  <c r="L61" i="5"/>
  <c r="K61" i="5"/>
  <c r="J61" i="5"/>
  <c r="I61" i="5"/>
  <c r="S61" i="5" s="1"/>
  <c r="H61" i="5"/>
  <c r="R61" i="5" s="1"/>
  <c r="C61" i="5"/>
  <c r="B61" i="5"/>
  <c r="S60" i="5"/>
  <c r="R60" i="5"/>
  <c r="Q60" i="5"/>
  <c r="P60" i="5"/>
  <c r="E60" i="5"/>
  <c r="U60" i="5" s="1"/>
  <c r="S59" i="5"/>
  <c r="R59" i="5"/>
  <c r="Q59" i="5"/>
  <c r="P59" i="5"/>
  <c r="E59" i="5"/>
  <c r="U59" i="5" s="1"/>
  <c r="S58" i="5"/>
  <c r="R58" i="5"/>
  <c r="Q58" i="5"/>
  <c r="P58" i="5"/>
  <c r="E58" i="5"/>
  <c r="U58" i="5" s="1"/>
  <c r="S57" i="5"/>
  <c r="R57" i="5"/>
  <c r="Q57" i="5"/>
  <c r="P57" i="5"/>
  <c r="E57" i="5"/>
  <c r="O55" i="5"/>
  <c r="N55" i="5"/>
  <c r="M55" i="5"/>
  <c r="L55" i="5"/>
  <c r="K55" i="5"/>
  <c r="J55" i="5"/>
  <c r="I55" i="5"/>
  <c r="H55" i="5"/>
  <c r="R55" i="5" s="1"/>
  <c r="G55" i="5"/>
  <c r="F55" i="5"/>
  <c r="C55" i="5"/>
  <c r="B55" i="5"/>
  <c r="S54" i="5"/>
  <c r="R54" i="5"/>
  <c r="Q54" i="5"/>
  <c r="P54" i="5"/>
  <c r="E54" i="5"/>
  <c r="U53" i="5"/>
  <c r="S53" i="5"/>
  <c r="R53" i="5"/>
  <c r="Q53" i="5"/>
  <c r="P53" i="5"/>
  <c r="E53" i="5"/>
  <c r="T53" i="5" s="1"/>
  <c r="S52" i="5"/>
  <c r="R52" i="5"/>
  <c r="Q52" i="5"/>
  <c r="P52" i="5"/>
  <c r="E52" i="5"/>
  <c r="U52" i="5" s="1"/>
  <c r="S51" i="5"/>
  <c r="R51" i="5"/>
  <c r="Q51" i="5"/>
  <c r="P51" i="5"/>
  <c r="E51" i="5"/>
  <c r="U51" i="5" s="1"/>
  <c r="S50" i="5"/>
  <c r="R50" i="5"/>
  <c r="Q50" i="5"/>
  <c r="P50" i="5"/>
  <c r="E50" i="5"/>
  <c r="U50" i="5" s="1"/>
  <c r="S49" i="5"/>
  <c r="R49" i="5"/>
  <c r="Q49" i="5"/>
  <c r="P49" i="5"/>
  <c r="E49" i="5"/>
  <c r="U49" i="5" s="1"/>
  <c r="S48" i="5"/>
  <c r="R48" i="5"/>
  <c r="Q48" i="5"/>
  <c r="P48" i="5"/>
  <c r="E48" i="5"/>
  <c r="U48" i="5" s="1"/>
  <c r="S47" i="5"/>
  <c r="R47" i="5"/>
  <c r="Q47" i="5"/>
  <c r="P47" i="5"/>
  <c r="E47" i="5"/>
  <c r="U47" i="5" s="1"/>
  <c r="S46" i="5"/>
  <c r="R46" i="5"/>
  <c r="Q46" i="5"/>
  <c r="P46" i="5"/>
  <c r="E46" i="5"/>
  <c r="S45" i="5"/>
  <c r="R45" i="5"/>
  <c r="Q45" i="5"/>
  <c r="P45" i="5"/>
  <c r="E45" i="5"/>
  <c r="S44" i="5"/>
  <c r="R44" i="5"/>
  <c r="Q44" i="5"/>
  <c r="P44" i="5"/>
  <c r="E44" i="5"/>
  <c r="T44" i="5" s="1"/>
  <c r="O42" i="5"/>
  <c r="N42" i="5"/>
  <c r="M42" i="5"/>
  <c r="L42" i="5"/>
  <c r="K42" i="5"/>
  <c r="J42" i="5"/>
  <c r="I42" i="5"/>
  <c r="S42" i="5" s="1"/>
  <c r="H42" i="5"/>
  <c r="G42" i="5"/>
  <c r="F42" i="5"/>
  <c r="C42" i="5"/>
  <c r="B42" i="5"/>
  <c r="E42" i="5" s="1"/>
  <c r="U41" i="5"/>
  <c r="T41" i="5"/>
  <c r="S41" i="5"/>
  <c r="R41" i="5"/>
  <c r="Q41" i="5"/>
  <c r="P41" i="5"/>
  <c r="E41" i="5"/>
  <c r="U40" i="5"/>
  <c r="T40" i="5"/>
  <c r="S40" i="5"/>
  <c r="R40" i="5"/>
  <c r="Q40" i="5"/>
  <c r="P40" i="5"/>
  <c r="E40" i="5"/>
  <c r="S39" i="5"/>
  <c r="R39" i="5"/>
  <c r="Q39" i="5"/>
  <c r="P39" i="5"/>
  <c r="E39" i="5"/>
  <c r="U39" i="5" s="1"/>
  <c r="U38" i="5"/>
  <c r="S38" i="5"/>
  <c r="R38" i="5"/>
  <c r="Q38" i="5"/>
  <c r="P38" i="5"/>
  <c r="E38" i="5"/>
  <c r="T38" i="5" s="1"/>
  <c r="S37" i="5"/>
  <c r="R37" i="5"/>
  <c r="Q37" i="5"/>
  <c r="P37" i="5"/>
  <c r="E37" i="5"/>
  <c r="O35" i="5"/>
  <c r="N35" i="5"/>
  <c r="M35" i="5"/>
  <c r="L35" i="5"/>
  <c r="K35" i="5"/>
  <c r="J35" i="5"/>
  <c r="I35" i="5"/>
  <c r="S35" i="5" s="1"/>
  <c r="H35" i="5"/>
  <c r="R35" i="5" s="1"/>
  <c r="G35" i="5"/>
  <c r="F35" i="5"/>
  <c r="E35" i="5"/>
  <c r="C35" i="5"/>
  <c r="B35" i="5"/>
  <c r="S34" i="5"/>
  <c r="R34" i="5"/>
  <c r="Q34" i="5"/>
  <c r="P34" i="5"/>
  <c r="E34" i="5"/>
  <c r="O32" i="5"/>
  <c r="N32" i="5"/>
  <c r="M32" i="5"/>
  <c r="L32" i="5"/>
  <c r="K32" i="5"/>
  <c r="J32" i="5"/>
  <c r="I32" i="5"/>
  <c r="S32" i="5" s="1"/>
  <c r="H32" i="5"/>
  <c r="R32" i="5" s="1"/>
  <c r="G32" i="5"/>
  <c r="F32" i="5"/>
  <c r="C32" i="5"/>
  <c r="B32" i="5"/>
  <c r="E32" i="5" s="1"/>
  <c r="S31" i="5"/>
  <c r="R31" i="5"/>
  <c r="Q31" i="5"/>
  <c r="P31" i="5"/>
  <c r="E31" i="5"/>
  <c r="U31" i="5" s="1"/>
  <c r="S30" i="5"/>
  <c r="R30" i="5"/>
  <c r="Q30" i="5"/>
  <c r="P30" i="5"/>
  <c r="E30" i="5"/>
  <c r="S29" i="5"/>
  <c r="R29" i="5"/>
  <c r="Q29" i="5"/>
  <c r="P29" i="5"/>
  <c r="E29" i="5"/>
  <c r="U28" i="5"/>
  <c r="S28" i="5"/>
  <c r="R28" i="5"/>
  <c r="Q28" i="5"/>
  <c r="P28" i="5"/>
  <c r="E28" i="5"/>
  <c r="T28" i="5" s="1"/>
  <c r="O26" i="5"/>
  <c r="N26" i="5"/>
  <c r="M26" i="5"/>
  <c r="L26" i="5"/>
  <c r="K26" i="5"/>
  <c r="J26" i="5"/>
  <c r="I26" i="5"/>
  <c r="H26" i="5"/>
  <c r="G26" i="5"/>
  <c r="F26" i="5"/>
  <c r="C26" i="5"/>
  <c r="B26" i="5"/>
  <c r="S25" i="5"/>
  <c r="R25" i="5"/>
  <c r="Q25" i="5"/>
  <c r="P25" i="5"/>
  <c r="E25" i="5"/>
  <c r="T25" i="5" s="1"/>
  <c r="S24" i="5"/>
  <c r="R24" i="5"/>
  <c r="Q24" i="5"/>
  <c r="P24" i="5"/>
  <c r="E24" i="5"/>
  <c r="U24" i="5" s="1"/>
  <c r="S23" i="5"/>
  <c r="R23" i="5"/>
  <c r="Q23" i="5"/>
  <c r="P23" i="5"/>
  <c r="E23" i="5"/>
  <c r="S22" i="5"/>
  <c r="R22" i="5"/>
  <c r="Q22" i="5"/>
  <c r="P22" i="5"/>
  <c r="E22" i="5"/>
  <c r="U21" i="5"/>
  <c r="T21" i="5"/>
  <c r="S21" i="5"/>
  <c r="R21" i="5"/>
  <c r="Q21" i="5"/>
  <c r="P21" i="5"/>
  <c r="E21" i="5"/>
  <c r="S20" i="5"/>
  <c r="R20" i="5"/>
  <c r="Q20" i="5"/>
  <c r="P20" i="5"/>
  <c r="E20" i="5"/>
  <c r="U20" i="5" s="1"/>
  <c r="S19" i="5"/>
  <c r="R19" i="5"/>
  <c r="Q19" i="5"/>
  <c r="P19" i="5"/>
  <c r="E19" i="5"/>
  <c r="O17" i="5"/>
  <c r="N17" i="5"/>
  <c r="M17" i="5"/>
  <c r="L17" i="5"/>
  <c r="K17" i="5"/>
  <c r="S17" i="5" s="1"/>
  <c r="J17" i="5"/>
  <c r="I17" i="5"/>
  <c r="H17" i="5"/>
  <c r="R17" i="5" s="1"/>
  <c r="G17" i="5"/>
  <c r="F17" i="5"/>
  <c r="C17" i="5"/>
  <c r="B17" i="5"/>
  <c r="S16" i="5"/>
  <c r="R16" i="5"/>
  <c r="Q16" i="5"/>
  <c r="P16" i="5"/>
  <c r="E16" i="5"/>
  <c r="S15" i="5"/>
  <c r="R15" i="5"/>
  <c r="Q15" i="5"/>
  <c r="P15" i="5"/>
  <c r="E15" i="5"/>
  <c r="U14" i="5"/>
  <c r="S14" i="5"/>
  <c r="R14" i="5"/>
  <c r="Q14" i="5"/>
  <c r="P14" i="5"/>
  <c r="E14" i="5"/>
  <c r="T14" i="5" s="1"/>
  <c r="U13" i="5"/>
  <c r="T13" i="5"/>
  <c r="S13" i="5"/>
  <c r="R13" i="5"/>
  <c r="Q13" i="5"/>
  <c r="P13" i="5"/>
  <c r="E13" i="5"/>
  <c r="S12" i="5"/>
  <c r="R12" i="5"/>
  <c r="Q12" i="5"/>
  <c r="P12" i="5"/>
  <c r="E12" i="5"/>
  <c r="S11" i="5"/>
  <c r="R11" i="5"/>
  <c r="Q11" i="5"/>
  <c r="P11" i="5"/>
  <c r="E11" i="5"/>
  <c r="S10" i="5"/>
  <c r="R10" i="5"/>
  <c r="Q10" i="5"/>
  <c r="U10" i="5" s="1"/>
  <c r="P10" i="5"/>
  <c r="T10" i="5" s="1"/>
  <c r="E10" i="5"/>
  <c r="S9" i="5"/>
  <c r="R9" i="5"/>
  <c r="Q9" i="5"/>
  <c r="P9" i="5"/>
  <c r="E9" i="5"/>
  <c r="S96" i="4"/>
  <c r="R96" i="4"/>
  <c r="Q96" i="4"/>
  <c r="P96" i="4"/>
  <c r="E96" i="4"/>
  <c r="S95" i="4"/>
  <c r="R95" i="4"/>
  <c r="Q95" i="4"/>
  <c r="P95" i="4"/>
  <c r="E95" i="4"/>
  <c r="U94" i="4"/>
  <c r="S94" i="4"/>
  <c r="R94" i="4"/>
  <c r="Q94" i="4"/>
  <c r="P94" i="4"/>
  <c r="E94" i="4"/>
  <c r="T94" i="4" s="1"/>
  <c r="S93" i="4"/>
  <c r="R93" i="4"/>
  <c r="Q93" i="4"/>
  <c r="P93" i="4"/>
  <c r="E93" i="4"/>
  <c r="S92" i="4"/>
  <c r="R92" i="4"/>
  <c r="Q92" i="4"/>
  <c r="P92" i="4"/>
  <c r="E92" i="4"/>
  <c r="T92" i="4" s="1"/>
  <c r="S91" i="4"/>
  <c r="R91" i="4"/>
  <c r="Q91" i="4"/>
  <c r="P91" i="4"/>
  <c r="E91" i="4"/>
  <c r="U90" i="4"/>
  <c r="S90" i="4"/>
  <c r="R90" i="4"/>
  <c r="Q90" i="4"/>
  <c r="P90" i="4"/>
  <c r="E90" i="4"/>
  <c r="T90" i="4" s="1"/>
  <c r="S89" i="4"/>
  <c r="R89" i="4"/>
  <c r="Q89" i="4"/>
  <c r="P89" i="4"/>
  <c r="E89" i="4"/>
  <c r="U89" i="4" s="1"/>
  <c r="S88" i="4"/>
  <c r="R88" i="4"/>
  <c r="Q88" i="4"/>
  <c r="P88" i="4"/>
  <c r="E88" i="4"/>
  <c r="O75" i="4"/>
  <c r="N75" i="4"/>
  <c r="M75" i="4"/>
  <c r="L75" i="4"/>
  <c r="K75" i="4"/>
  <c r="J75" i="4"/>
  <c r="I75" i="4"/>
  <c r="H75" i="4"/>
  <c r="G75" i="4"/>
  <c r="F75" i="4"/>
  <c r="C75" i="4"/>
  <c r="B75" i="4"/>
  <c r="O74" i="4"/>
  <c r="N74" i="4"/>
  <c r="M74" i="4"/>
  <c r="L74" i="4"/>
  <c r="K74" i="4"/>
  <c r="J74" i="4"/>
  <c r="I74" i="4"/>
  <c r="H74" i="4"/>
  <c r="R74" i="4" s="1"/>
  <c r="G74" i="4"/>
  <c r="F74" i="4"/>
  <c r="C74" i="4"/>
  <c r="B74" i="4"/>
  <c r="E74" i="4" s="1"/>
  <c r="Q73" i="4"/>
  <c r="O73" i="4"/>
  <c r="N73" i="4"/>
  <c r="M73" i="4"/>
  <c r="L73" i="4"/>
  <c r="K73" i="4"/>
  <c r="J73" i="4"/>
  <c r="I73" i="4"/>
  <c r="H73" i="4"/>
  <c r="G73" i="4"/>
  <c r="F73" i="4"/>
  <c r="C73" i="4"/>
  <c r="B73" i="4"/>
  <c r="S72" i="4"/>
  <c r="R72" i="4"/>
  <c r="Q72" i="4"/>
  <c r="P72" i="4"/>
  <c r="E72" i="4"/>
  <c r="S71" i="4"/>
  <c r="R71" i="4"/>
  <c r="Q71" i="4"/>
  <c r="P71" i="4"/>
  <c r="E71" i="4"/>
  <c r="O69" i="4"/>
  <c r="N69" i="4"/>
  <c r="M69" i="4"/>
  <c r="L69" i="4"/>
  <c r="K69" i="4"/>
  <c r="J69" i="4"/>
  <c r="I69" i="4"/>
  <c r="H69" i="4"/>
  <c r="G69" i="4"/>
  <c r="F69" i="4"/>
  <c r="C69" i="4"/>
  <c r="B69" i="4"/>
  <c r="O68" i="4"/>
  <c r="N68" i="4"/>
  <c r="M68" i="4"/>
  <c r="L68" i="4"/>
  <c r="K68" i="4"/>
  <c r="J68" i="4"/>
  <c r="I68" i="4"/>
  <c r="S68" i="4" s="1"/>
  <c r="H68" i="4"/>
  <c r="R68" i="4" s="1"/>
  <c r="G68" i="4"/>
  <c r="F68" i="4"/>
  <c r="C68" i="4"/>
  <c r="B68" i="4"/>
  <c r="E68" i="4" s="1"/>
  <c r="S67" i="4"/>
  <c r="R67" i="4"/>
  <c r="Q67" i="4"/>
  <c r="P67" i="4"/>
  <c r="E67" i="4"/>
  <c r="S66" i="4"/>
  <c r="R66" i="4"/>
  <c r="Q66" i="4"/>
  <c r="P66" i="4"/>
  <c r="E66" i="4"/>
  <c r="U66" i="4" s="1"/>
  <c r="S65" i="4"/>
  <c r="R65" i="4"/>
  <c r="Q65" i="4"/>
  <c r="P65" i="4"/>
  <c r="E65" i="4"/>
  <c r="S64" i="4"/>
  <c r="R64" i="4"/>
  <c r="Q64" i="4"/>
  <c r="P64" i="4"/>
  <c r="E64" i="4"/>
  <c r="S63" i="4"/>
  <c r="R63" i="4"/>
  <c r="Q63" i="4"/>
  <c r="P63" i="4"/>
  <c r="E63" i="4"/>
  <c r="O61" i="4"/>
  <c r="N61" i="4"/>
  <c r="M61" i="4"/>
  <c r="L61" i="4"/>
  <c r="K61" i="4"/>
  <c r="J61" i="4"/>
  <c r="I61" i="4"/>
  <c r="S61" i="4" s="1"/>
  <c r="H61" i="4"/>
  <c r="R61" i="4" s="1"/>
  <c r="C61" i="4"/>
  <c r="B61" i="4"/>
  <c r="E61" i="4" s="1"/>
  <c r="U60" i="4"/>
  <c r="T60" i="4"/>
  <c r="S60" i="4"/>
  <c r="R60" i="4"/>
  <c r="Q60" i="4"/>
  <c r="P60" i="4"/>
  <c r="E60" i="4"/>
  <c r="S59" i="4"/>
  <c r="R59" i="4"/>
  <c r="Q59" i="4"/>
  <c r="P59" i="4"/>
  <c r="E59" i="4"/>
  <c r="S58" i="4"/>
  <c r="R58" i="4"/>
  <c r="Q58" i="4"/>
  <c r="P58" i="4"/>
  <c r="E58" i="4"/>
  <c r="U58" i="4" s="1"/>
  <c r="S57" i="4"/>
  <c r="R57" i="4"/>
  <c r="Q57" i="4"/>
  <c r="P57" i="4"/>
  <c r="E57" i="4"/>
  <c r="U57" i="4" s="1"/>
  <c r="O55" i="4"/>
  <c r="N55" i="4"/>
  <c r="M55" i="4"/>
  <c r="L55" i="4"/>
  <c r="K55" i="4"/>
  <c r="J55" i="4"/>
  <c r="I55" i="4"/>
  <c r="S55" i="4" s="1"/>
  <c r="H55" i="4"/>
  <c r="R55" i="4" s="1"/>
  <c r="G55" i="4"/>
  <c r="F55" i="4"/>
  <c r="E55" i="4"/>
  <c r="C55" i="4"/>
  <c r="B55" i="4"/>
  <c r="S54" i="4"/>
  <c r="R54" i="4"/>
  <c r="Q54" i="4"/>
  <c r="P54" i="4"/>
  <c r="E54" i="4"/>
  <c r="U54" i="4" s="1"/>
  <c r="S53" i="4"/>
  <c r="R53" i="4"/>
  <c r="Q53" i="4"/>
  <c r="P53" i="4"/>
  <c r="E53" i="4"/>
  <c r="S52" i="4"/>
  <c r="R52" i="4"/>
  <c r="Q52" i="4"/>
  <c r="P52" i="4"/>
  <c r="E52" i="4"/>
  <c r="S51" i="4"/>
  <c r="R51" i="4"/>
  <c r="Q51" i="4"/>
  <c r="P51" i="4"/>
  <c r="E51" i="4"/>
  <c r="T51" i="4" s="1"/>
  <c r="S50" i="4"/>
  <c r="R50" i="4"/>
  <c r="Q50" i="4"/>
  <c r="P50" i="4"/>
  <c r="E50" i="4"/>
  <c r="U50" i="4" s="1"/>
  <c r="S49" i="4"/>
  <c r="R49" i="4"/>
  <c r="Q49" i="4"/>
  <c r="P49" i="4"/>
  <c r="E49" i="4"/>
  <c r="T48" i="4"/>
  <c r="S48" i="4"/>
  <c r="R48" i="4"/>
  <c r="Q48" i="4"/>
  <c r="P48" i="4"/>
  <c r="E48" i="4"/>
  <c r="U48" i="4" s="1"/>
  <c r="S47" i="4"/>
  <c r="R47" i="4"/>
  <c r="Q47" i="4"/>
  <c r="P47" i="4"/>
  <c r="E47" i="4"/>
  <c r="U47" i="4" s="1"/>
  <c r="S46" i="4"/>
  <c r="R46" i="4"/>
  <c r="Q46" i="4"/>
  <c r="P46" i="4"/>
  <c r="E46" i="4"/>
  <c r="S45" i="4"/>
  <c r="R45" i="4"/>
  <c r="Q45" i="4"/>
  <c r="P45" i="4"/>
  <c r="E45" i="4"/>
  <c r="S44" i="4"/>
  <c r="R44" i="4"/>
  <c r="Q44" i="4"/>
  <c r="P44" i="4"/>
  <c r="E44" i="4"/>
  <c r="O42" i="4"/>
  <c r="N42" i="4"/>
  <c r="M42" i="4"/>
  <c r="L42" i="4"/>
  <c r="K42" i="4"/>
  <c r="J42" i="4"/>
  <c r="I42" i="4"/>
  <c r="S42" i="4" s="1"/>
  <c r="H42" i="4"/>
  <c r="R42" i="4" s="1"/>
  <c r="G42" i="4"/>
  <c r="F42" i="4"/>
  <c r="C42" i="4"/>
  <c r="B42" i="4"/>
  <c r="E42" i="4" s="1"/>
  <c r="S41" i="4"/>
  <c r="R41" i="4"/>
  <c r="Q41" i="4"/>
  <c r="P41" i="4"/>
  <c r="E41" i="4"/>
  <c r="S40" i="4"/>
  <c r="R40" i="4"/>
  <c r="Q40" i="4"/>
  <c r="P40" i="4"/>
  <c r="E40" i="4"/>
  <c r="S39" i="4"/>
  <c r="R39" i="4"/>
  <c r="Q39" i="4"/>
  <c r="P39" i="4"/>
  <c r="E39" i="4"/>
  <c r="U39" i="4" s="1"/>
  <c r="U38" i="4"/>
  <c r="T38" i="4"/>
  <c r="S38" i="4"/>
  <c r="R38" i="4"/>
  <c r="Q38" i="4"/>
  <c r="P38" i="4"/>
  <c r="E38" i="4"/>
  <c r="S37" i="4"/>
  <c r="R37" i="4"/>
  <c r="Q37" i="4"/>
  <c r="U37" i="4" s="1"/>
  <c r="P37" i="4"/>
  <c r="T37" i="4" s="1"/>
  <c r="E37" i="4"/>
  <c r="O35" i="4"/>
  <c r="N35" i="4"/>
  <c r="M35" i="4"/>
  <c r="L35" i="4"/>
  <c r="K35" i="4"/>
  <c r="J35" i="4"/>
  <c r="I35" i="4"/>
  <c r="S35" i="4" s="1"/>
  <c r="H35" i="4"/>
  <c r="R35" i="4" s="1"/>
  <c r="G35" i="4"/>
  <c r="F35" i="4"/>
  <c r="C35" i="4"/>
  <c r="B35" i="4"/>
  <c r="S34" i="4"/>
  <c r="R34" i="4"/>
  <c r="Q34" i="4"/>
  <c r="P34" i="4"/>
  <c r="E34" i="4"/>
  <c r="O32" i="4"/>
  <c r="N32" i="4"/>
  <c r="M32" i="4"/>
  <c r="L32" i="4"/>
  <c r="K32" i="4"/>
  <c r="J32" i="4"/>
  <c r="I32" i="4"/>
  <c r="S32" i="4" s="1"/>
  <c r="H32" i="4"/>
  <c r="R32" i="4" s="1"/>
  <c r="G32" i="4"/>
  <c r="F32" i="4"/>
  <c r="C32" i="4"/>
  <c r="B32" i="4"/>
  <c r="E32" i="4" s="1"/>
  <c r="U31" i="4"/>
  <c r="T31" i="4"/>
  <c r="S31" i="4"/>
  <c r="R31" i="4"/>
  <c r="Q31" i="4"/>
  <c r="P31" i="4"/>
  <c r="E31" i="4"/>
  <c r="U30" i="4"/>
  <c r="T30" i="4"/>
  <c r="S30" i="4"/>
  <c r="R30" i="4"/>
  <c r="Q30" i="4"/>
  <c r="P30" i="4"/>
  <c r="E30" i="4"/>
  <c r="S29" i="4"/>
  <c r="R29" i="4"/>
  <c r="Q29" i="4"/>
  <c r="P29" i="4"/>
  <c r="E29" i="4"/>
  <c r="U29" i="4" s="1"/>
  <c r="S28" i="4"/>
  <c r="R28" i="4"/>
  <c r="Q28" i="4"/>
  <c r="P28" i="4"/>
  <c r="E28" i="4"/>
  <c r="S26" i="4"/>
  <c r="O26" i="4"/>
  <c r="N26" i="4"/>
  <c r="M26" i="4"/>
  <c r="L26" i="4"/>
  <c r="K26" i="4"/>
  <c r="J26" i="4"/>
  <c r="I26" i="4"/>
  <c r="H26" i="4"/>
  <c r="R26" i="4" s="1"/>
  <c r="G26" i="4"/>
  <c r="F26" i="4"/>
  <c r="C26" i="4"/>
  <c r="B26" i="4"/>
  <c r="S25" i="4"/>
  <c r="R25" i="4"/>
  <c r="Q25" i="4"/>
  <c r="P25" i="4"/>
  <c r="E25" i="4"/>
  <c r="S24" i="4"/>
  <c r="R24" i="4"/>
  <c r="Q24" i="4"/>
  <c r="P24" i="4"/>
  <c r="E24" i="4"/>
  <c r="S23" i="4"/>
  <c r="R23" i="4"/>
  <c r="Q23" i="4"/>
  <c r="P23" i="4"/>
  <c r="E23" i="4"/>
  <c r="S22" i="4"/>
  <c r="R22" i="4"/>
  <c r="Q22" i="4"/>
  <c r="P22" i="4"/>
  <c r="E22" i="4"/>
  <c r="U22" i="4" s="1"/>
  <c r="U21" i="4"/>
  <c r="T21" i="4"/>
  <c r="S21" i="4"/>
  <c r="R21" i="4"/>
  <c r="Q21" i="4"/>
  <c r="P21" i="4"/>
  <c r="E21" i="4"/>
  <c r="U20" i="4"/>
  <c r="T20" i="4"/>
  <c r="S20" i="4"/>
  <c r="R20" i="4"/>
  <c r="Q20" i="4"/>
  <c r="P20" i="4"/>
  <c r="E20" i="4"/>
  <c r="U19" i="4"/>
  <c r="T19" i="4"/>
  <c r="S19" i="4"/>
  <c r="R19" i="4"/>
  <c r="Q19" i="4"/>
  <c r="P19" i="4"/>
  <c r="E19" i="4"/>
  <c r="O17" i="4"/>
  <c r="N17" i="4"/>
  <c r="M17" i="4"/>
  <c r="L17" i="4"/>
  <c r="K17" i="4"/>
  <c r="J17" i="4"/>
  <c r="I17" i="4"/>
  <c r="S17" i="4" s="1"/>
  <c r="H17" i="4"/>
  <c r="R17" i="4" s="1"/>
  <c r="G17" i="4"/>
  <c r="F17" i="4"/>
  <c r="C17" i="4"/>
  <c r="B17" i="4"/>
  <c r="S16" i="4"/>
  <c r="R16" i="4"/>
  <c r="Q16" i="4"/>
  <c r="P16" i="4"/>
  <c r="E16" i="4"/>
  <c r="S15" i="4"/>
  <c r="R15" i="4"/>
  <c r="Q15" i="4"/>
  <c r="P15" i="4"/>
  <c r="E15" i="4"/>
  <c r="U15" i="4" s="1"/>
  <c r="S14" i="4"/>
  <c r="R14" i="4"/>
  <c r="Q14" i="4"/>
  <c r="P14" i="4"/>
  <c r="E14" i="4"/>
  <c r="S13" i="4"/>
  <c r="R13" i="4"/>
  <c r="Q13" i="4"/>
  <c r="P13" i="4"/>
  <c r="E13" i="4"/>
  <c r="S12" i="4"/>
  <c r="R12" i="4"/>
  <c r="Q12" i="4"/>
  <c r="P12" i="4"/>
  <c r="E12" i="4"/>
  <c r="S11" i="4"/>
  <c r="R11" i="4"/>
  <c r="Q11" i="4"/>
  <c r="P11" i="4"/>
  <c r="E11" i="4"/>
  <c r="U11" i="4" s="1"/>
  <c r="U10" i="4"/>
  <c r="T10" i="4"/>
  <c r="S10" i="4"/>
  <c r="R10" i="4"/>
  <c r="Q10" i="4"/>
  <c r="P10" i="4"/>
  <c r="E10" i="4"/>
  <c r="T9" i="4"/>
  <c r="S9" i="4"/>
  <c r="R9" i="4"/>
  <c r="Q9" i="4"/>
  <c r="P9" i="4"/>
  <c r="E9" i="4"/>
  <c r="U9" i="4" s="1"/>
  <c r="S96" i="3"/>
  <c r="R96" i="3"/>
  <c r="Q96" i="3"/>
  <c r="P96" i="3"/>
  <c r="E96" i="3"/>
  <c r="U96" i="3" s="1"/>
  <c r="S95" i="3"/>
  <c r="R95" i="3"/>
  <c r="Q95" i="3"/>
  <c r="P95" i="3"/>
  <c r="E95" i="3"/>
  <c r="U95" i="3" s="1"/>
  <c r="S94" i="3"/>
  <c r="R94" i="3"/>
  <c r="Q94" i="3"/>
  <c r="P94" i="3"/>
  <c r="E94" i="3"/>
  <c r="S93" i="3"/>
  <c r="R93" i="3"/>
  <c r="Q93" i="3"/>
  <c r="P93" i="3"/>
  <c r="E93" i="3"/>
  <c r="S92" i="3"/>
  <c r="R92" i="3"/>
  <c r="Q92" i="3"/>
  <c r="P92" i="3"/>
  <c r="E92" i="3"/>
  <c r="U91" i="3"/>
  <c r="T91" i="3"/>
  <c r="S91" i="3"/>
  <c r="R91" i="3"/>
  <c r="Q91" i="3"/>
  <c r="P91" i="3"/>
  <c r="E91" i="3"/>
  <c r="S90" i="3"/>
  <c r="R90" i="3"/>
  <c r="Q90" i="3"/>
  <c r="P90" i="3"/>
  <c r="E90" i="3"/>
  <c r="U90" i="3" s="1"/>
  <c r="T89" i="3"/>
  <c r="S89" i="3"/>
  <c r="R89" i="3"/>
  <c r="Q89" i="3"/>
  <c r="P89" i="3"/>
  <c r="E89" i="3"/>
  <c r="U89" i="3" s="1"/>
  <c r="S88" i="3"/>
  <c r="R88" i="3"/>
  <c r="Q88" i="3"/>
  <c r="P88" i="3"/>
  <c r="E88" i="3"/>
  <c r="U88" i="3" s="1"/>
  <c r="O75" i="3"/>
  <c r="N75" i="3"/>
  <c r="M75" i="3"/>
  <c r="L75" i="3"/>
  <c r="K75" i="3"/>
  <c r="J75" i="3"/>
  <c r="I75" i="3"/>
  <c r="H75" i="3"/>
  <c r="G75" i="3"/>
  <c r="F75" i="3"/>
  <c r="C75" i="3"/>
  <c r="B75" i="3"/>
  <c r="O74" i="3"/>
  <c r="N74" i="3"/>
  <c r="M74" i="3"/>
  <c r="L74" i="3"/>
  <c r="K74" i="3"/>
  <c r="S74" i="3" s="1"/>
  <c r="J74" i="3"/>
  <c r="R74" i="3" s="1"/>
  <c r="I74" i="3"/>
  <c r="H74" i="3"/>
  <c r="G74" i="3"/>
  <c r="F74" i="3"/>
  <c r="C74" i="3"/>
  <c r="B74" i="3"/>
  <c r="O73" i="3"/>
  <c r="N73" i="3"/>
  <c r="M73" i="3"/>
  <c r="L73" i="3"/>
  <c r="K73" i="3"/>
  <c r="S73" i="3" s="1"/>
  <c r="J73" i="3"/>
  <c r="R73" i="3" s="1"/>
  <c r="I73" i="3"/>
  <c r="H73" i="3"/>
  <c r="G73" i="3"/>
  <c r="F73" i="3"/>
  <c r="C73" i="3"/>
  <c r="B73" i="3"/>
  <c r="E73" i="3" s="1"/>
  <c r="U72" i="3"/>
  <c r="T72" i="3"/>
  <c r="S72" i="3"/>
  <c r="R72" i="3"/>
  <c r="Q72" i="3"/>
  <c r="P72" i="3"/>
  <c r="E72" i="3"/>
  <c r="U71" i="3"/>
  <c r="T71" i="3"/>
  <c r="S71" i="3"/>
  <c r="R71" i="3"/>
  <c r="Q71" i="3"/>
  <c r="P71" i="3"/>
  <c r="E71" i="3"/>
  <c r="O69" i="3"/>
  <c r="N69" i="3"/>
  <c r="M69" i="3"/>
  <c r="L69" i="3"/>
  <c r="K69" i="3"/>
  <c r="J69" i="3"/>
  <c r="I69" i="3"/>
  <c r="H69" i="3"/>
  <c r="G69" i="3"/>
  <c r="F69" i="3"/>
  <c r="C69" i="3"/>
  <c r="B69" i="3"/>
  <c r="O68" i="3"/>
  <c r="N68" i="3"/>
  <c r="M68" i="3"/>
  <c r="L68" i="3"/>
  <c r="K68" i="3"/>
  <c r="J68" i="3"/>
  <c r="I68" i="3"/>
  <c r="H68" i="3"/>
  <c r="G68" i="3"/>
  <c r="F68" i="3"/>
  <c r="C68" i="3"/>
  <c r="B68" i="3"/>
  <c r="S67" i="3"/>
  <c r="R67" i="3"/>
  <c r="Q67" i="3"/>
  <c r="P67" i="3"/>
  <c r="E67" i="3"/>
  <c r="U66" i="3"/>
  <c r="T66" i="3"/>
  <c r="S66" i="3"/>
  <c r="R66" i="3"/>
  <c r="Q66" i="3"/>
  <c r="P66" i="3"/>
  <c r="E66" i="3"/>
  <c r="S65" i="3"/>
  <c r="R65" i="3"/>
  <c r="Q65" i="3"/>
  <c r="P65" i="3"/>
  <c r="E65" i="3"/>
  <c r="U65" i="3" s="1"/>
  <c r="S64" i="3"/>
  <c r="R64" i="3"/>
  <c r="Q64" i="3"/>
  <c r="P64" i="3"/>
  <c r="E64" i="3"/>
  <c r="U64" i="3" s="1"/>
  <c r="S63" i="3"/>
  <c r="R63" i="3"/>
  <c r="Q63" i="3"/>
  <c r="P63" i="3"/>
  <c r="E63" i="3"/>
  <c r="O61" i="3"/>
  <c r="N61" i="3"/>
  <c r="M61" i="3"/>
  <c r="L61" i="3"/>
  <c r="K61" i="3"/>
  <c r="J61" i="3"/>
  <c r="I61" i="3"/>
  <c r="S61" i="3" s="1"/>
  <c r="H61" i="3"/>
  <c r="C61" i="3"/>
  <c r="B61" i="3"/>
  <c r="S60" i="3"/>
  <c r="R60" i="3"/>
  <c r="Q60" i="3"/>
  <c r="P60" i="3"/>
  <c r="E60" i="3"/>
  <c r="T60" i="3" s="1"/>
  <c r="S59" i="3"/>
  <c r="R59" i="3"/>
  <c r="Q59" i="3"/>
  <c r="P59" i="3"/>
  <c r="E59" i="3"/>
  <c r="T58" i="3"/>
  <c r="S58" i="3"/>
  <c r="R58" i="3"/>
  <c r="Q58" i="3"/>
  <c r="P58" i="3"/>
  <c r="E58" i="3"/>
  <c r="U58" i="3" s="1"/>
  <c r="U57" i="3"/>
  <c r="T57" i="3"/>
  <c r="S57" i="3"/>
  <c r="R57" i="3"/>
  <c r="Q57" i="3"/>
  <c r="P57" i="3"/>
  <c r="E57" i="3"/>
  <c r="O55" i="3"/>
  <c r="N55" i="3"/>
  <c r="M55" i="3"/>
  <c r="L55" i="3"/>
  <c r="K55" i="3"/>
  <c r="J55" i="3"/>
  <c r="I55" i="3"/>
  <c r="H55" i="3"/>
  <c r="G55" i="3"/>
  <c r="F55" i="3"/>
  <c r="C55" i="3"/>
  <c r="B55" i="3"/>
  <c r="U54" i="3"/>
  <c r="T54" i="3"/>
  <c r="S54" i="3"/>
  <c r="R54" i="3"/>
  <c r="Q54" i="3"/>
  <c r="P54" i="3"/>
  <c r="E54" i="3"/>
  <c r="S53" i="3"/>
  <c r="R53" i="3"/>
  <c r="Q53" i="3"/>
  <c r="P53" i="3"/>
  <c r="E53" i="3"/>
  <c r="U53" i="3" s="1"/>
  <c r="S52" i="3"/>
  <c r="R52" i="3"/>
  <c r="Q52" i="3"/>
  <c r="P52" i="3"/>
  <c r="E52" i="3"/>
  <c r="U52" i="3" s="1"/>
  <c r="U51" i="3"/>
  <c r="S51" i="3"/>
  <c r="R51" i="3"/>
  <c r="Q51" i="3"/>
  <c r="P51" i="3"/>
  <c r="E51" i="3"/>
  <c r="T51" i="3" s="1"/>
  <c r="S50" i="3"/>
  <c r="R50" i="3"/>
  <c r="Q50" i="3"/>
  <c r="P50" i="3"/>
  <c r="E50" i="3"/>
  <c r="U50" i="3" s="1"/>
  <c r="S49" i="3"/>
  <c r="R49" i="3"/>
  <c r="Q49" i="3"/>
  <c r="P49" i="3"/>
  <c r="E49" i="3"/>
  <c r="U49" i="3" s="1"/>
  <c r="S48" i="3"/>
  <c r="R48" i="3"/>
  <c r="Q48" i="3"/>
  <c r="P48" i="3"/>
  <c r="E48" i="3"/>
  <c r="U48" i="3" s="1"/>
  <c r="S47" i="3"/>
  <c r="R47" i="3"/>
  <c r="Q47" i="3"/>
  <c r="P47" i="3"/>
  <c r="E47" i="3"/>
  <c r="U47" i="3" s="1"/>
  <c r="U46" i="3"/>
  <c r="T46" i="3"/>
  <c r="S46" i="3"/>
  <c r="R46" i="3"/>
  <c r="Q46" i="3"/>
  <c r="P46" i="3"/>
  <c r="E46" i="3"/>
  <c r="S45" i="3"/>
  <c r="R45" i="3"/>
  <c r="Q45" i="3"/>
  <c r="P45" i="3"/>
  <c r="E45" i="3"/>
  <c r="S44" i="3"/>
  <c r="R44" i="3"/>
  <c r="Q44" i="3"/>
  <c r="P44" i="3"/>
  <c r="E44" i="3"/>
  <c r="U44" i="3" s="1"/>
  <c r="O42" i="3"/>
  <c r="N42" i="3"/>
  <c r="M42" i="3"/>
  <c r="L42" i="3"/>
  <c r="K42" i="3"/>
  <c r="J42" i="3"/>
  <c r="I42" i="3"/>
  <c r="S42" i="3" s="1"/>
  <c r="H42" i="3"/>
  <c r="G42" i="3"/>
  <c r="F42" i="3"/>
  <c r="C42" i="3"/>
  <c r="B42" i="3"/>
  <c r="E42" i="3" s="1"/>
  <c r="S41" i="3"/>
  <c r="R41" i="3"/>
  <c r="Q41" i="3"/>
  <c r="P41" i="3"/>
  <c r="E41" i="3"/>
  <c r="T41" i="3" s="1"/>
  <c r="S40" i="3"/>
  <c r="R40" i="3"/>
  <c r="Q40" i="3"/>
  <c r="P40" i="3"/>
  <c r="E40" i="3"/>
  <c r="T40" i="3" s="1"/>
  <c r="T39" i="3"/>
  <c r="S39" i="3"/>
  <c r="R39" i="3"/>
  <c r="Q39" i="3"/>
  <c r="P39" i="3"/>
  <c r="E39" i="3"/>
  <c r="U39" i="3" s="1"/>
  <c r="S38" i="3"/>
  <c r="R38" i="3"/>
  <c r="Q38" i="3"/>
  <c r="P38" i="3"/>
  <c r="E38" i="3"/>
  <c r="U38" i="3" s="1"/>
  <c r="S37" i="3"/>
  <c r="R37" i="3"/>
  <c r="Q37" i="3"/>
  <c r="P37" i="3"/>
  <c r="E37" i="3"/>
  <c r="O35" i="3"/>
  <c r="N35" i="3"/>
  <c r="M35" i="3"/>
  <c r="L35" i="3"/>
  <c r="K35" i="3"/>
  <c r="J35" i="3"/>
  <c r="I35" i="3"/>
  <c r="Q35" i="3" s="1"/>
  <c r="H35" i="3"/>
  <c r="G35" i="3"/>
  <c r="F35" i="3"/>
  <c r="C35" i="3"/>
  <c r="E35" i="3" s="1"/>
  <c r="B35" i="3"/>
  <c r="S34" i="3"/>
  <c r="R34" i="3"/>
  <c r="Q34" i="3"/>
  <c r="P34" i="3"/>
  <c r="E34" i="3"/>
  <c r="U34" i="3" s="1"/>
  <c r="O32" i="3"/>
  <c r="N32" i="3"/>
  <c r="M32" i="3"/>
  <c r="L32" i="3"/>
  <c r="K32" i="3"/>
  <c r="J32" i="3"/>
  <c r="I32" i="3"/>
  <c r="Q32" i="3" s="1"/>
  <c r="H32" i="3"/>
  <c r="R32" i="3" s="1"/>
  <c r="G32" i="3"/>
  <c r="F32" i="3"/>
  <c r="E32" i="3"/>
  <c r="C32" i="3"/>
  <c r="B32" i="3"/>
  <c r="S31" i="3"/>
  <c r="R31" i="3"/>
  <c r="Q31" i="3"/>
  <c r="P31" i="3"/>
  <c r="E31" i="3"/>
  <c r="U31" i="3" s="1"/>
  <c r="S30" i="3"/>
  <c r="R30" i="3"/>
  <c r="Q30" i="3"/>
  <c r="P30" i="3"/>
  <c r="E30" i="3"/>
  <c r="T30" i="3" s="1"/>
  <c r="S29" i="3"/>
  <c r="R29" i="3"/>
  <c r="Q29" i="3"/>
  <c r="P29" i="3"/>
  <c r="E29" i="3"/>
  <c r="S28" i="3"/>
  <c r="R28" i="3"/>
  <c r="Q28" i="3"/>
  <c r="P28" i="3"/>
  <c r="E28" i="3"/>
  <c r="U28" i="3" s="1"/>
  <c r="O26" i="3"/>
  <c r="N26" i="3"/>
  <c r="M26" i="3"/>
  <c r="L26" i="3"/>
  <c r="K26" i="3"/>
  <c r="J26" i="3"/>
  <c r="I26" i="3"/>
  <c r="S26" i="3" s="1"/>
  <c r="H26" i="3"/>
  <c r="G26" i="3"/>
  <c r="F26" i="3"/>
  <c r="C26" i="3"/>
  <c r="B26" i="3"/>
  <c r="S25" i="3"/>
  <c r="R25" i="3"/>
  <c r="Q25" i="3"/>
  <c r="P25" i="3"/>
  <c r="E25" i="3"/>
  <c r="T25" i="3" s="1"/>
  <c r="S24" i="3"/>
  <c r="R24" i="3"/>
  <c r="Q24" i="3"/>
  <c r="P24" i="3"/>
  <c r="E24" i="3"/>
  <c r="U24" i="3" s="1"/>
  <c r="U23" i="3"/>
  <c r="T23" i="3"/>
  <c r="S23" i="3"/>
  <c r="R23" i="3"/>
  <c r="Q23" i="3"/>
  <c r="P23" i="3"/>
  <c r="E23" i="3"/>
  <c r="S22" i="3"/>
  <c r="R22" i="3"/>
  <c r="Q22" i="3"/>
  <c r="P22" i="3"/>
  <c r="E22" i="3"/>
  <c r="S21" i="3"/>
  <c r="R21" i="3"/>
  <c r="Q21" i="3"/>
  <c r="P21" i="3"/>
  <c r="E21" i="3"/>
  <c r="U21" i="3" s="1"/>
  <c r="S20" i="3"/>
  <c r="R20" i="3"/>
  <c r="Q20" i="3"/>
  <c r="P20" i="3"/>
  <c r="E20" i="3"/>
  <c r="U20" i="3" s="1"/>
  <c r="S19" i="3"/>
  <c r="R19" i="3"/>
  <c r="Q19" i="3"/>
  <c r="P19" i="3"/>
  <c r="E19" i="3"/>
  <c r="T19" i="3" s="1"/>
  <c r="O17" i="3"/>
  <c r="N17" i="3"/>
  <c r="M17" i="3"/>
  <c r="L17" i="3"/>
  <c r="K17" i="3"/>
  <c r="J17" i="3"/>
  <c r="R17" i="3" s="1"/>
  <c r="I17" i="3"/>
  <c r="H17" i="3"/>
  <c r="G17" i="3"/>
  <c r="F17" i="3"/>
  <c r="C17" i="3"/>
  <c r="B17" i="3"/>
  <c r="S16" i="3"/>
  <c r="R16" i="3"/>
  <c r="Q16" i="3"/>
  <c r="P16" i="3"/>
  <c r="E16" i="3"/>
  <c r="T16" i="3" s="1"/>
  <c r="U15" i="3"/>
  <c r="S15" i="3"/>
  <c r="R15" i="3"/>
  <c r="Q15" i="3"/>
  <c r="P15" i="3"/>
  <c r="E15" i="3"/>
  <c r="T15" i="3" s="1"/>
  <c r="U14" i="3"/>
  <c r="T14" i="3"/>
  <c r="S14" i="3"/>
  <c r="R14" i="3"/>
  <c r="Q14" i="3"/>
  <c r="P14" i="3"/>
  <c r="E14" i="3"/>
  <c r="U13" i="3"/>
  <c r="T13" i="3"/>
  <c r="S13" i="3"/>
  <c r="R13" i="3"/>
  <c r="Q13" i="3"/>
  <c r="P13" i="3"/>
  <c r="E13" i="3"/>
  <c r="U12" i="3"/>
  <c r="T12" i="3"/>
  <c r="S12" i="3"/>
  <c r="R12" i="3"/>
  <c r="Q12" i="3"/>
  <c r="P12" i="3"/>
  <c r="E12" i="3"/>
  <c r="S11" i="3"/>
  <c r="R11" i="3"/>
  <c r="Q11" i="3"/>
  <c r="P11" i="3"/>
  <c r="E11" i="3"/>
  <c r="U11" i="3" s="1"/>
  <c r="S10" i="3"/>
  <c r="R10" i="3"/>
  <c r="Q10" i="3"/>
  <c r="P10" i="3"/>
  <c r="E10" i="3"/>
  <c r="U10" i="3" s="1"/>
  <c r="S9" i="3"/>
  <c r="R9" i="3"/>
  <c r="Q9" i="3"/>
  <c r="P9" i="3"/>
  <c r="E9" i="3"/>
  <c r="S96" i="2"/>
  <c r="R96" i="2"/>
  <c r="Q96" i="2"/>
  <c r="P96" i="2"/>
  <c r="E96" i="2"/>
  <c r="T96" i="2" s="1"/>
  <c r="S95" i="2"/>
  <c r="R95" i="2"/>
  <c r="Q95" i="2"/>
  <c r="P95" i="2"/>
  <c r="E95" i="2"/>
  <c r="S94" i="2"/>
  <c r="R94" i="2"/>
  <c r="Q94" i="2"/>
  <c r="P94" i="2"/>
  <c r="E94" i="2"/>
  <c r="S93" i="2"/>
  <c r="R93" i="2"/>
  <c r="Q93" i="2"/>
  <c r="P93" i="2"/>
  <c r="E93" i="2"/>
  <c r="T93" i="2" s="1"/>
  <c r="U92" i="2"/>
  <c r="S92" i="2"/>
  <c r="R92" i="2"/>
  <c r="Q92" i="2"/>
  <c r="P92" i="2"/>
  <c r="E92" i="2"/>
  <c r="T92" i="2" s="1"/>
  <c r="U91" i="2"/>
  <c r="S91" i="2"/>
  <c r="R91" i="2"/>
  <c r="Q91" i="2"/>
  <c r="P91" i="2"/>
  <c r="E91" i="2"/>
  <c r="T91" i="2" s="1"/>
  <c r="S90" i="2"/>
  <c r="R90" i="2"/>
  <c r="Q90" i="2"/>
  <c r="P90" i="2"/>
  <c r="E90" i="2"/>
  <c r="U90" i="2" s="1"/>
  <c r="S89" i="2"/>
  <c r="R89" i="2"/>
  <c r="Q89" i="2"/>
  <c r="P89" i="2"/>
  <c r="E89" i="2"/>
  <c r="U89" i="2" s="1"/>
  <c r="S88" i="2"/>
  <c r="R88" i="2"/>
  <c r="Q88" i="2"/>
  <c r="P88" i="2"/>
  <c r="E88" i="2"/>
  <c r="U88" i="2" s="1"/>
  <c r="O75" i="2"/>
  <c r="N75" i="2"/>
  <c r="M75" i="2"/>
  <c r="L75" i="2"/>
  <c r="K75" i="2"/>
  <c r="J75" i="2"/>
  <c r="I75" i="2"/>
  <c r="H75" i="2"/>
  <c r="G75" i="2"/>
  <c r="F75" i="2"/>
  <c r="C75" i="2"/>
  <c r="B75" i="2"/>
  <c r="S74" i="2"/>
  <c r="O74" i="2"/>
  <c r="N74" i="2"/>
  <c r="M74" i="2"/>
  <c r="L74" i="2"/>
  <c r="K74" i="2"/>
  <c r="J74" i="2"/>
  <c r="I74" i="2"/>
  <c r="H74" i="2"/>
  <c r="R74" i="2" s="1"/>
  <c r="G74" i="2"/>
  <c r="F74" i="2"/>
  <c r="C74" i="2"/>
  <c r="B74" i="2"/>
  <c r="O73" i="2"/>
  <c r="N73" i="2"/>
  <c r="M73" i="2"/>
  <c r="L73" i="2"/>
  <c r="K73" i="2"/>
  <c r="J73" i="2"/>
  <c r="I73" i="2"/>
  <c r="S73" i="2" s="1"/>
  <c r="H73" i="2"/>
  <c r="R73" i="2" s="1"/>
  <c r="G73" i="2"/>
  <c r="F73" i="2"/>
  <c r="C73" i="2"/>
  <c r="E73" i="2" s="1"/>
  <c r="B73" i="2"/>
  <c r="S72" i="2"/>
  <c r="R72" i="2"/>
  <c r="Q72" i="2"/>
  <c r="P72" i="2"/>
  <c r="E72" i="2"/>
  <c r="U72" i="2" s="1"/>
  <c r="S71" i="2"/>
  <c r="R71" i="2"/>
  <c r="Q71" i="2"/>
  <c r="P71" i="2"/>
  <c r="E71" i="2"/>
  <c r="O69" i="2"/>
  <c r="N69" i="2"/>
  <c r="M69" i="2"/>
  <c r="L69" i="2"/>
  <c r="K69" i="2"/>
  <c r="J69" i="2"/>
  <c r="I69" i="2"/>
  <c r="H69" i="2"/>
  <c r="G69" i="2"/>
  <c r="F69" i="2"/>
  <c r="C69" i="2"/>
  <c r="B69" i="2"/>
  <c r="O68" i="2"/>
  <c r="N68" i="2"/>
  <c r="M68" i="2"/>
  <c r="L68" i="2"/>
  <c r="K68" i="2"/>
  <c r="J68" i="2"/>
  <c r="I68" i="2"/>
  <c r="H68" i="2"/>
  <c r="G68" i="2"/>
  <c r="F68" i="2"/>
  <c r="E68" i="2"/>
  <c r="C68" i="2"/>
  <c r="B68" i="2"/>
  <c r="S67" i="2"/>
  <c r="R67" i="2"/>
  <c r="Q67" i="2"/>
  <c r="P67" i="2"/>
  <c r="E67" i="2"/>
  <c r="U67" i="2" s="1"/>
  <c r="S66" i="2"/>
  <c r="R66" i="2"/>
  <c r="Q66" i="2"/>
  <c r="P66" i="2"/>
  <c r="E66" i="2"/>
  <c r="U66" i="2" s="1"/>
  <c r="S65" i="2"/>
  <c r="R65" i="2"/>
  <c r="Q65" i="2"/>
  <c r="P65" i="2"/>
  <c r="E65" i="2"/>
  <c r="T65" i="2" s="1"/>
  <c r="S64" i="2"/>
  <c r="R64" i="2"/>
  <c r="Q64" i="2"/>
  <c r="P64" i="2"/>
  <c r="E64" i="2"/>
  <c r="S63" i="2"/>
  <c r="R63" i="2"/>
  <c r="Q63" i="2"/>
  <c r="P63" i="2"/>
  <c r="E63" i="2"/>
  <c r="U63" i="2" s="1"/>
  <c r="O61" i="2"/>
  <c r="N61" i="2"/>
  <c r="M61" i="2"/>
  <c r="L61" i="2"/>
  <c r="K61" i="2"/>
  <c r="J61" i="2"/>
  <c r="I61" i="2"/>
  <c r="S61" i="2" s="1"/>
  <c r="H61" i="2"/>
  <c r="C61" i="2"/>
  <c r="B61" i="2"/>
  <c r="U60" i="2"/>
  <c r="S60" i="2"/>
  <c r="R60" i="2"/>
  <c r="Q60" i="2"/>
  <c r="P60" i="2"/>
  <c r="E60" i="2"/>
  <c r="T60" i="2" s="1"/>
  <c r="S59" i="2"/>
  <c r="R59" i="2"/>
  <c r="Q59" i="2"/>
  <c r="P59" i="2"/>
  <c r="E59" i="2"/>
  <c r="U59" i="2" s="1"/>
  <c r="S58" i="2"/>
  <c r="R58" i="2"/>
  <c r="Q58" i="2"/>
  <c r="P58" i="2"/>
  <c r="E58" i="2"/>
  <c r="U58" i="2" s="1"/>
  <c r="S57" i="2"/>
  <c r="R57" i="2"/>
  <c r="Q57" i="2"/>
  <c r="P57" i="2"/>
  <c r="E57" i="2"/>
  <c r="U57" i="2" s="1"/>
  <c r="O55" i="2"/>
  <c r="N55" i="2"/>
  <c r="M55" i="2"/>
  <c r="L55" i="2"/>
  <c r="K55" i="2"/>
  <c r="J55" i="2"/>
  <c r="I55" i="2"/>
  <c r="S55" i="2" s="1"/>
  <c r="H55" i="2"/>
  <c r="R55" i="2" s="1"/>
  <c r="G55" i="2"/>
  <c r="F55" i="2"/>
  <c r="C55" i="2"/>
  <c r="B55" i="2"/>
  <c r="S54" i="2"/>
  <c r="R54" i="2"/>
  <c r="Q54" i="2"/>
  <c r="P54" i="2"/>
  <c r="E54" i="2"/>
  <c r="U54" i="2" s="1"/>
  <c r="S53" i="2"/>
  <c r="R53" i="2"/>
  <c r="Q53" i="2"/>
  <c r="P53" i="2"/>
  <c r="E53" i="2"/>
  <c r="T53" i="2" s="1"/>
  <c r="U52" i="2"/>
  <c r="S52" i="2"/>
  <c r="R52" i="2"/>
  <c r="Q52" i="2"/>
  <c r="P52" i="2"/>
  <c r="E52" i="2"/>
  <c r="T52" i="2" s="1"/>
  <c r="T51" i="2"/>
  <c r="S51" i="2"/>
  <c r="R51" i="2"/>
  <c r="Q51" i="2"/>
  <c r="P51" i="2"/>
  <c r="E51" i="2"/>
  <c r="U51" i="2" s="1"/>
  <c r="T50" i="2"/>
  <c r="S50" i="2"/>
  <c r="R50" i="2"/>
  <c r="Q50" i="2"/>
  <c r="P50" i="2"/>
  <c r="E50" i="2"/>
  <c r="U50" i="2" s="1"/>
  <c r="S49" i="2"/>
  <c r="R49" i="2"/>
  <c r="Q49" i="2"/>
  <c r="P49" i="2"/>
  <c r="E49" i="2"/>
  <c r="S48" i="2"/>
  <c r="R48" i="2"/>
  <c r="Q48" i="2"/>
  <c r="P48" i="2"/>
  <c r="E48" i="2"/>
  <c r="U48" i="2" s="1"/>
  <c r="S47" i="2"/>
  <c r="R47" i="2"/>
  <c r="Q47" i="2"/>
  <c r="P47" i="2"/>
  <c r="E47" i="2"/>
  <c r="U47" i="2" s="1"/>
  <c r="S46" i="2"/>
  <c r="R46" i="2"/>
  <c r="Q46" i="2"/>
  <c r="P46" i="2"/>
  <c r="E46" i="2"/>
  <c r="U46" i="2" s="1"/>
  <c r="S45" i="2"/>
  <c r="R45" i="2"/>
  <c r="Q45" i="2"/>
  <c r="P45" i="2"/>
  <c r="E45" i="2"/>
  <c r="U45" i="2" s="1"/>
  <c r="S44" i="2"/>
  <c r="R44" i="2"/>
  <c r="Q44" i="2"/>
  <c r="P44" i="2"/>
  <c r="E44" i="2"/>
  <c r="T44" i="2" s="1"/>
  <c r="O42" i="2"/>
  <c r="N42" i="2"/>
  <c r="M42" i="2"/>
  <c r="L42" i="2"/>
  <c r="K42" i="2"/>
  <c r="J42" i="2"/>
  <c r="I42" i="2"/>
  <c r="H42" i="2"/>
  <c r="G42" i="2"/>
  <c r="F42" i="2"/>
  <c r="C42" i="2"/>
  <c r="B42" i="2"/>
  <c r="E42" i="2" s="1"/>
  <c r="S41" i="2"/>
  <c r="R41" i="2"/>
  <c r="Q41" i="2"/>
  <c r="P41" i="2"/>
  <c r="E41" i="2"/>
  <c r="S40" i="2"/>
  <c r="R40" i="2"/>
  <c r="Q40" i="2"/>
  <c r="U40" i="2" s="1"/>
  <c r="P40" i="2"/>
  <c r="E40" i="2"/>
  <c r="U39" i="2"/>
  <c r="S39" i="2"/>
  <c r="R39" i="2"/>
  <c r="Q39" i="2"/>
  <c r="P39" i="2"/>
  <c r="E39" i="2"/>
  <c r="T39" i="2" s="1"/>
  <c r="S38" i="2"/>
  <c r="R38" i="2"/>
  <c r="Q38" i="2"/>
  <c r="P38" i="2"/>
  <c r="E38" i="2"/>
  <c r="U37" i="2"/>
  <c r="S37" i="2"/>
  <c r="R37" i="2"/>
  <c r="Q37" i="2"/>
  <c r="P37" i="2"/>
  <c r="E37" i="2"/>
  <c r="T37" i="2" s="1"/>
  <c r="O35" i="2"/>
  <c r="N35" i="2"/>
  <c r="M35" i="2"/>
  <c r="L35" i="2"/>
  <c r="K35" i="2"/>
  <c r="J35" i="2"/>
  <c r="I35" i="2"/>
  <c r="S35" i="2" s="1"/>
  <c r="H35" i="2"/>
  <c r="G35" i="2"/>
  <c r="F35" i="2"/>
  <c r="C35" i="2"/>
  <c r="B35" i="2"/>
  <c r="E35" i="2" s="1"/>
  <c r="S34" i="2"/>
  <c r="R34" i="2"/>
  <c r="Q34" i="2"/>
  <c r="P34" i="2"/>
  <c r="E34" i="2"/>
  <c r="T34" i="2" s="1"/>
  <c r="O32" i="2"/>
  <c r="N32" i="2"/>
  <c r="M32" i="2"/>
  <c r="L32" i="2"/>
  <c r="K32" i="2"/>
  <c r="J32" i="2"/>
  <c r="I32" i="2"/>
  <c r="S32" i="2" s="1"/>
  <c r="H32" i="2"/>
  <c r="G32" i="2"/>
  <c r="F32" i="2"/>
  <c r="C32" i="2"/>
  <c r="E32" i="2" s="1"/>
  <c r="B32" i="2"/>
  <c r="S31" i="2"/>
  <c r="R31" i="2"/>
  <c r="Q31" i="2"/>
  <c r="P31" i="2"/>
  <c r="E31" i="2"/>
  <c r="U31" i="2" s="1"/>
  <c r="S30" i="2"/>
  <c r="R30" i="2"/>
  <c r="Q30" i="2"/>
  <c r="P30" i="2"/>
  <c r="E30" i="2"/>
  <c r="U30" i="2" s="1"/>
  <c r="S29" i="2"/>
  <c r="R29" i="2"/>
  <c r="Q29" i="2"/>
  <c r="P29" i="2"/>
  <c r="E29" i="2"/>
  <c r="U29" i="2" s="1"/>
  <c r="S28" i="2"/>
  <c r="R28" i="2"/>
  <c r="Q28" i="2"/>
  <c r="P28" i="2"/>
  <c r="E28" i="2"/>
  <c r="T28" i="2" s="1"/>
  <c r="O26" i="2"/>
  <c r="N26" i="2"/>
  <c r="M26" i="2"/>
  <c r="L26" i="2"/>
  <c r="K26" i="2"/>
  <c r="J26" i="2"/>
  <c r="I26" i="2"/>
  <c r="H26" i="2"/>
  <c r="G26" i="2"/>
  <c r="F26" i="2"/>
  <c r="C26" i="2"/>
  <c r="B26" i="2"/>
  <c r="S25" i="2"/>
  <c r="R25" i="2"/>
  <c r="Q25" i="2"/>
  <c r="P25" i="2"/>
  <c r="E25" i="2"/>
  <c r="T25" i="2" s="1"/>
  <c r="S24" i="2"/>
  <c r="R24" i="2"/>
  <c r="Q24" i="2"/>
  <c r="P24" i="2"/>
  <c r="E24" i="2"/>
  <c r="T24" i="2" s="1"/>
  <c r="S23" i="2"/>
  <c r="R23" i="2"/>
  <c r="Q23" i="2"/>
  <c r="P23" i="2"/>
  <c r="E23" i="2"/>
  <c r="U23" i="2" s="1"/>
  <c r="S22" i="2"/>
  <c r="R22" i="2"/>
  <c r="Q22" i="2"/>
  <c r="P22" i="2"/>
  <c r="E22" i="2"/>
  <c r="U22" i="2" s="1"/>
  <c r="U21" i="2"/>
  <c r="T21" i="2"/>
  <c r="S21" i="2"/>
  <c r="R21" i="2"/>
  <c r="Q21" i="2"/>
  <c r="P21" i="2"/>
  <c r="E21" i="2"/>
  <c r="S20" i="2"/>
  <c r="R20" i="2"/>
  <c r="Q20" i="2"/>
  <c r="P20" i="2"/>
  <c r="E20" i="2"/>
  <c r="S19" i="2"/>
  <c r="R19" i="2"/>
  <c r="Q19" i="2"/>
  <c r="P19" i="2"/>
  <c r="E19" i="2"/>
  <c r="U19" i="2" s="1"/>
  <c r="O17" i="2"/>
  <c r="N17" i="2"/>
  <c r="M17" i="2"/>
  <c r="L17" i="2"/>
  <c r="K17" i="2"/>
  <c r="J17" i="2"/>
  <c r="I17" i="2"/>
  <c r="H17" i="2"/>
  <c r="R17" i="2" s="1"/>
  <c r="G17" i="2"/>
  <c r="F17" i="2"/>
  <c r="C17" i="2"/>
  <c r="B17" i="2"/>
  <c r="S16" i="2"/>
  <c r="R16" i="2"/>
  <c r="Q16" i="2"/>
  <c r="P16" i="2"/>
  <c r="E16" i="2"/>
  <c r="U16" i="2" s="1"/>
  <c r="S15" i="2"/>
  <c r="R15" i="2"/>
  <c r="Q15" i="2"/>
  <c r="P15" i="2"/>
  <c r="E15" i="2"/>
  <c r="S14" i="2"/>
  <c r="R14" i="2"/>
  <c r="Q14" i="2"/>
  <c r="P14" i="2"/>
  <c r="E14" i="2"/>
  <c r="T14" i="2" s="1"/>
  <c r="U13" i="2"/>
  <c r="S13" i="2"/>
  <c r="R13" i="2"/>
  <c r="Q13" i="2"/>
  <c r="P13" i="2"/>
  <c r="E13" i="2"/>
  <c r="T13" i="2" s="1"/>
  <c r="S12" i="2"/>
  <c r="R12" i="2"/>
  <c r="Q12" i="2"/>
  <c r="P12" i="2"/>
  <c r="E12" i="2"/>
  <c r="S11" i="2"/>
  <c r="R11" i="2"/>
  <c r="Q11" i="2"/>
  <c r="P11" i="2"/>
  <c r="E11" i="2"/>
  <c r="U11" i="2" s="1"/>
  <c r="S10" i="2"/>
  <c r="R10" i="2"/>
  <c r="Q10" i="2"/>
  <c r="U10" i="2" s="1"/>
  <c r="P10" i="2"/>
  <c r="T10" i="2" s="1"/>
  <c r="E10" i="2"/>
  <c r="U9" i="2"/>
  <c r="S9" i="2"/>
  <c r="R9" i="2"/>
  <c r="Q9" i="2"/>
  <c r="P9" i="2"/>
  <c r="E9" i="2"/>
  <c r="T9" i="2" s="1"/>
  <c r="S96" i="1"/>
  <c r="R96" i="1"/>
  <c r="Q96" i="1"/>
  <c r="P96" i="1"/>
  <c r="E96" i="1"/>
  <c r="U96" i="1" s="1"/>
  <c r="S95" i="1"/>
  <c r="R95" i="1"/>
  <c r="Q95" i="1"/>
  <c r="P95" i="1"/>
  <c r="E95" i="1"/>
  <c r="U95" i="1" s="1"/>
  <c r="S94" i="1"/>
  <c r="R94" i="1"/>
  <c r="Q94" i="1"/>
  <c r="P94" i="1"/>
  <c r="E94" i="1"/>
  <c r="T94" i="1" s="1"/>
  <c r="U93" i="1"/>
  <c r="S93" i="1"/>
  <c r="R93" i="1"/>
  <c r="Q93" i="1"/>
  <c r="P93" i="1"/>
  <c r="E93" i="1"/>
  <c r="T93" i="1" s="1"/>
  <c r="S92" i="1"/>
  <c r="R92" i="1"/>
  <c r="Q92" i="1"/>
  <c r="P92" i="1"/>
  <c r="E92" i="1"/>
  <c r="U92" i="1" s="1"/>
  <c r="S91" i="1"/>
  <c r="R91" i="1"/>
  <c r="Q91" i="1"/>
  <c r="P91" i="1"/>
  <c r="E91" i="1"/>
  <c r="U91" i="1" s="1"/>
  <c r="U90" i="1"/>
  <c r="S90" i="1"/>
  <c r="R90" i="1"/>
  <c r="Q90" i="1"/>
  <c r="P90" i="1"/>
  <c r="E90" i="1"/>
  <c r="T90" i="1" s="1"/>
  <c r="S89" i="1"/>
  <c r="R89" i="1"/>
  <c r="Q89" i="1"/>
  <c r="P89" i="1"/>
  <c r="E89" i="1"/>
  <c r="S88" i="1"/>
  <c r="R88" i="1"/>
  <c r="Q88" i="1"/>
  <c r="P88" i="1"/>
  <c r="E88" i="1"/>
  <c r="O75" i="1"/>
  <c r="N75" i="1"/>
  <c r="M75" i="1"/>
  <c r="L75" i="1"/>
  <c r="K75" i="1"/>
  <c r="J75" i="1"/>
  <c r="I75" i="1"/>
  <c r="H75" i="1"/>
  <c r="G75" i="1"/>
  <c r="F75" i="1"/>
  <c r="C75" i="1"/>
  <c r="B75" i="1"/>
  <c r="O74" i="1"/>
  <c r="N74" i="1"/>
  <c r="M74" i="1"/>
  <c r="L74" i="1"/>
  <c r="K74" i="1"/>
  <c r="J74" i="1"/>
  <c r="I74" i="1"/>
  <c r="H74" i="1"/>
  <c r="R74" i="1" s="1"/>
  <c r="G74" i="1"/>
  <c r="F74" i="1"/>
  <c r="C74" i="1"/>
  <c r="E74" i="1" s="1"/>
  <c r="B74" i="1"/>
  <c r="O73" i="1"/>
  <c r="N73" i="1"/>
  <c r="P73" i="1" s="1"/>
  <c r="M73" i="1"/>
  <c r="L73" i="1"/>
  <c r="K73" i="1"/>
  <c r="J73" i="1"/>
  <c r="I73" i="1"/>
  <c r="S73" i="1" s="1"/>
  <c r="H73" i="1"/>
  <c r="R73" i="1" s="1"/>
  <c r="G73" i="1"/>
  <c r="F73" i="1"/>
  <c r="C73" i="1"/>
  <c r="B73" i="1"/>
  <c r="E73" i="1" s="1"/>
  <c r="U72" i="1"/>
  <c r="S72" i="1"/>
  <c r="R72" i="1"/>
  <c r="Q72" i="1"/>
  <c r="P72" i="1"/>
  <c r="E72" i="1"/>
  <c r="T72" i="1" s="1"/>
  <c r="S71" i="1"/>
  <c r="R71" i="1"/>
  <c r="Q71" i="1"/>
  <c r="P71" i="1"/>
  <c r="E71" i="1"/>
  <c r="T71" i="1" s="1"/>
  <c r="O69" i="1"/>
  <c r="N69" i="1"/>
  <c r="M69" i="1"/>
  <c r="L69" i="1"/>
  <c r="K69" i="1"/>
  <c r="J69" i="1"/>
  <c r="I69" i="1"/>
  <c r="H69" i="1"/>
  <c r="G69" i="1"/>
  <c r="F69" i="1"/>
  <c r="C69" i="1"/>
  <c r="B69" i="1"/>
  <c r="O68" i="1"/>
  <c r="N68" i="1"/>
  <c r="M68" i="1"/>
  <c r="L68" i="1"/>
  <c r="K68" i="1"/>
  <c r="J68" i="1"/>
  <c r="I68" i="1"/>
  <c r="H68" i="1"/>
  <c r="G68" i="1"/>
  <c r="F68" i="1"/>
  <c r="C68" i="1"/>
  <c r="B68" i="1"/>
  <c r="S67" i="1"/>
  <c r="R67" i="1"/>
  <c r="Q67" i="1"/>
  <c r="P67" i="1"/>
  <c r="E67" i="1"/>
  <c r="U66" i="1"/>
  <c r="S66" i="1"/>
  <c r="R66" i="1"/>
  <c r="Q66" i="1"/>
  <c r="P66" i="1"/>
  <c r="E66" i="1"/>
  <c r="T66" i="1" s="1"/>
  <c r="S65" i="1"/>
  <c r="R65" i="1"/>
  <c r="Q65" i="1"/>
  <c r="P65" i="1"/>
  <c r="E65" i="1"/>
  <c r="U65" i="1" s="1"/>
  <c r="S64" i="1"/>
  <c r="R64" i="1"/>
  <c r="Q64" i="1"/>
  <c r="P64" i="1"/>
  <c r="E64" i="1"/>
  <c r="U64" i="1" s="1"/>
  <c r="S63" i="1"/>
  <c r="R63" i="1"/>
  <c r="Q63" i="1"/>
  <c r="P63" i="1"/>
  <c r="E63" i="1"/>
  <c r="U63" i="1" s="1"/>
  <c r="O61" i="1"/>
  <c r="N61" i="1"/>
  <c r="M61" i="1"/>
  <c r="L61" i="1"/>
  <c r="K61" i="1"/>
  <c r="J61" i="1"/>
  <c r="I61" i="1"/>
  <c r="H61" i="1"/>
  <c r="R61" i="1" s="1"/>
  <c r="C61" i="1"/>
  <c r="B61" i="1"/>
  <c r="S60" i="1"/>
  <c r="R60" i="1"/>
  <c r="Q60" i="1"/>
  <c r="P60" i="1"/>
  <c r="E60" i="1"/>
  <c r="U60" i="1" s="1"/>
  <c r="S59" i="1"/>
  <c r="R59" i="1"/>
  <c r="Q59" i="1"/>
  <c r="P59" i="1"/>
  <c r="E59" i="1"/>
  <c r="U59" i="1" s="1"/>
  <c r="T58" i="1"/>
  <c r="S58" i="1"/>
  <c r="R58" i="1"/>
  <c r="Q58" i="1"/>
  <c r="P58" i="1"/>
  <c r="E58" i="1"/>
  <c r="U58" i="1" s="1"/>
  <c r="T57" i="1"/>
  <c r="S57" i="1"/>
  <c r="R57" i="1"/>
  <c r="Q57" i="1"/>
  <c r="P57" i="1"/>
  <c r="E57" i="1"/>
  <c r="U57" i="1" s="1"/>
  <c r="O55" i="1"/>
  <c r="N55" i="1"/>
  <c r="M55" i="1"/>
  <c r="L55" i="1"/>
  <c r="K55" i="1"/>
  <c r="J55" i="1"/>
  <c r="I55" i="1"/>
  <c r="H55" i="1"/>
  <c r="G55" i="1"/>
  <c r="F55" i="1"/>
  <c r="C55" i="1"/>
  <c r="B55" i="1"/>
  <c r="U54" i="1"/>
  <c r="T54" i="1"/>
  <c r="S54" i="1"/>
  <c r="R54" i="1"/>
  <c r="Q54" i="1"/>
  <c r="P54" i="1"/>
  <c r="E54" i="1"/>
  <c r="S53" i="1"/>
  <c r="R53" i="1"/>
  <c r="Q53" i="1"/>
  <c r="P53" i="1"/>
  <c r="E53" i="1"/>
  <c r="S52" i="1"/>
  <c r="R52" i="1"/>
  <c r="Q52" i="1"/>
  <c r="P52" i="1"/>
  <c r="E52" i="1"/>
  <c r="U52" i="1" s="1"/>
  <c r="S51" i="1"/>
  <c r="R51" i="1"/>
  <c r="Q51" i="1"/>
  <c r="P51" i="1"/>
  <c r="E51" i="1"/>
  <c r="T51" i="1" s="1"/>
  <c r="S50" i="1"/>
  <c r="R50" i="1"/>
  <c r="Q50" i="1"/>
  <c r="P50" i="1"/>
  <c r="E50" i="1"/>
  <c r="U50" i="1" s="1"/>
  <c r="U49" i="1"/>
  <c r="T49" i="1"/>
  <c r="S49" i="1"/>
  <c r="R49" i="1"/>
  <c r="Q49" i="1"/>
  <c r="P49" i="1"/>
  <c r="E49" i="1"/>
  <c r="S48" i="1"/>
  <c r="R48" i="1"/>
  <c r="Q48" i="1"/>
  <c r="P48" i="1"/>
  <c r="E48" i="1"/>
  <c r="T47" i="1"/>
  <c r="S47" i="1"/>
  <c r="R47" i="1"/>
  <c r="Q47" i="1"/>
  <c r="P47" i="1"/>
  <c r="E47" i="1"/>
  <c r="U47" i="1" s="1"/>
  <c r="T46" i="1"/>
  <c r="S46" i="1"/>
  <c r="R46" i="1"/>
  <c r="Q46" i="1"/>
  <c r="U46" i="1" s="1"/>
  <c r="P46" i="1"/>
  <c r="E46" i="1"/>
  <c r="S45" i="1"/>
  <c r="R45" i="1"/>
  <c r="Q45" i="1"/>
  <c r="P45" i="1"/>
  <c r="E45" i="1"/>
  <c r="S44" i="1"/>
  <c r="R44" i="1"/>
  <c r="Q44" i="1"/>
  <c r="P44" i="1"/>
  <c r="E44" i="1"/>
  <c r="U44" i="1" s="1"/>
  <c r="O42" i="1"/>
  <c r="N42" i="1"/>
  <c r="M42" i="1"/>
  <c r="L42" i="1"/>
  <c r="K42" i="1"/>
  <c r="J42" i="1"/>
  <c r="I42" i="1"/>
  <c r="H42" i="1"/>
  <c r="G42" i="1"/>
  <c r="F42" i="1"/>
  <c r="C42" i="1"/>
  <c r="B42" i="1"/>
  <c r="S41" i="1"/>
  <c r="R41" i="1"/>
  <c r="Q41" i="1"/>
  <c r="P41" i="1"/>
  <c r="E41" i="1"/>
  <c r="U41" i="1" s="1"/>
  <c r="S40" i="1"/>
  <c r="R40" i="1"/>
  <c r="Q40" i="1"/>
  <c r="P40" i="1"/>
  <c r="E40" i="1"/>
  <c r="S39" i="1"/>
  <c r="R39" i="1"/>
  <c r="Q39" i="1"/>
  <c r="P39" i="1"/>
  <c r="E39" i="1"/>
  <c r="U39" i="1" s="1"/>
  <c r="U38" i="1"/>
  <c r="T38" i="1"/>
  <c r="S38" i="1"/>
  <c r="R38" i="1"/>
  <c r="Q38" i="1"/>
  <c r="P38" i="1"/>
  <c r="E38" i="1"/>
  <c r="U37" i="1"/>
  <c r="T37" i="1"/>
  <c r="S37" i="1"/>
  <c r="R37" i="1"/>
  <c r="Q37" i="1"/>
  <c r="P37" i="1"/>
  <c r="E37" i="1"/>
  <c r="O35" i="1"/>
  <c r="N35" i="1"/>
  <c r="M35" i="1"/>
  <c r="L35" i="1"/>
  <c r="K35" i="1"/>
  <c r="J35" i="1"/>
  <c r="I35" i="1"/>
  <c r="H35" i="1"/>
  <c r="G35" i="1"/>
  <c r="F35" i="1"/>
  <c r="C35" i="1"/>
  <c r="B35" i="1"/>
  <c r="E35" i="1" s="1"/>
  <c r="T34" i="1"/>
  <c r="S34" i="1"/>
  <c r="R34" i="1"/>
  <c r="Q34" i="1"/>
  <c r="U34" i="1" s="1"/>
  <c r="P34" i="1"/>
  <c r="E34" i="1"/>
  <c r="O32" i="1"/>
  <c r="N32" i="1"/>
  <c r="M32" i="1"/>
  <c r="L32" i="1"/>
  <c r="K32" i="1"/>
  <c r="J32" i="1"/>
  <c r="I32" i="1"/>
  <c r="H32" i="1"/>
  <c r="G32" i="1"/>
  <c r="F32" i="1"/>
  <c r="C32" i="1"/>
  <c r="B32" i="1"/>
  <c r="U31" i="1"/>
  <c r="T31" i="1"/>
  <c r="S31" i="1"/>
  <c r="R31" i="1"/>
  <c r="Q31" i="1"/>
  <c r="P31" i="1"/>
  <c r="E31" i="1"/>
  <c r="S30" i="1"/>
  <c r="R30" i="1"/>
  <c r="Q30" i="1"/>
  <c r="P30" i="1"/>
  <c r="E30" i="1"/>
  <c r="S29" i="1"/>
  <c r="R29" i="1"/>
  <c r="Q29" i="1"/>
  <c r="P29" i="1"/>
  <c r="E29" i="1"/>
  <c r="U29" i="1" s="1"/>
  <c r="S28" i="1"/>
  <c r="R28" i="1"/>
  <c r="Q28" i="1"/>
  <c r="P28" i="1"/>
  <c r="E28" i="1"/>
  <c r="U28" i="1" s="1"/>
  <c r="O26" i="1"/>
  <c r="N26" i="1"/>
  <c r="M26" i="1"/>
  <c r="L26" i="1"/>
  <c r="K26" i="1"/>
  <c r="J26" i="1"/>
  <c r="I26" i="1"/>
  <c r="S26" i="1" s="1"/>
  <c r="H26" i="1"/>
  <c r="G26" i="1"/>
  <c r="F26" i="1"/>
  <c r="C26" i="1"/>
  <c r="B26" i="1"/>
  <c r="S25" i="1"/>
  <c r="R25" i="1"/>
  <c r="Q25" i="1"/>
  <c r="P25" i="1"/>
  <c r="E25" i="1"/>
  <c r="U25" i="1" s="1"/>
  <c r="S24" i="1"/>
  <c r="R24" i="1"/>
  <c r="Q24" i="1"/>
  <c r="P24" i="1"/>
  <c r="E24" i="1"/>
  <c r="U24" i="1" s="1"/>
  <c r="S23" i="1"/>
  <c r="R23" i="1"/>
  <c r="Q23" i="1"/>
  <c r="P23" i="1"/>
  <c r="E23" i="1"/>
  <c r="T23" i="1" s="1"/>
  <c r="S22" i="1"/>
  <c r="R22" i="1"/>
  <c r="Q22" i="1"/>
  <c r="P22" i="1"/>
  <c r="E22" i="1"/>
  <c r="T22" i="1" s="1"/>
  <c r="S21" i="1"/>
  <c r="R21" i="1"/>
  <c r="Q21" i="1"/>
  <c r="P21" i="1"/>
  <c r="E21" i="1"/>
  <c r="U21" i="1" s="1"/>
  <c r="U20" i="1"/>
  <c r="T20" i="1"/>
  <c r="S20" i="1"/>
  <c r="R20" i="1"/>
  <c r="Q20" i="1"/>
  <c r="P20" i="1"/>
  <c r="E20" i="1"/>
  <c r="S19" i="1"/>
  <c r="R19" i="1"/>
  <c r="Q19" i="1"/>
  <c r="P19" i="1"/>
  <c r="E19" i="1"/>
  <c r="O17" i="1"/>
  <c r="N17" i="1"/>
  <c r="M17" i="1"/>
  <c r="L17" i="1"/>
  <c r="K17" i="1"/>
  <c r="J17" i="1"/>
  <c r="I17" i="1"/>
  <c r="S17" i="1" s="1"/>
  <c r="H17" i="1"/>
  <c r="P17" i="1" s="1"/>
  <c r="G17" i="1"/>
  <c r="F17" i="1"/>
  <c r="C17" i="1"/>
  <c r="B17" i="1"/>
  <c r="E17" i="1" s="1"/>
  <c r="T16" i="1"/>
  <c r="S16" i="1"/>
  <c r="R16" i="1"/>
  <c r="Q16" i="1"/>
  <c r="P16" i="1"/>
  <c r="E16" i="1"/>
  <c r="U16" i="1" s="1"/>
  <c r="S15" i="1"/>
  <c r="R15" i="1"/>
  <c r="Q15" i="1"/>
  <c r="U15" i="1" s="1"/>
  <c r="P15" i="1"/>
  <c r="E15" i="1"/>
  <c r="T15" i="1" s="1"/>
  <c r="S14" i="1"/>
  <c r="R14" i="1"/>
  <c r="Q14" i="1"/>
  <c r="P14" i="1"/>
  <c r="E14" i="1"/>
  <c r="U14" i="1" s="1"/>
  <c r="S13" i="1"/>
  <c r="R13" i="1"/>
  <c r="Q13" i="1"/>
  <c r="P13" i="1"/>
  <c r="E13" i="1"/>
  <c r="S12" i="1"/>
  <c r="R12" i="1"/>
  <c r="Q12" i="1"/>
  <c r="P12" i="1"/>
  <c r="E12" i="1"/>
  <c r="T12" i="1" s="1"/>
  <c r="S11" i="1"/>
  <c r="R11" i="1"/>
  <c r="Q11" i="1"/>
  <c r="P11" i="1"/>
  <c r="E11" i="1"/>
  <c r="S10" i="1"/>
  <c r="R10" i="1"/>
  <c r="Q10" i="1"/>
  <c r="P10" i="1"/>
  <c r="E10" i="1"/>
  <c r="U10" i="1" s="1"/>
  <c r="U9" i="1"/>
  <c r="T9" i="1"/>
  <c r="S9" i="1"/>
  <c r="R9" i="1"/>
  <c r="Q9" i="1"/>
  <c r="P9" i="1"/>
  <c r="E9" i="1"/>
  <c r="T11" i="13" l="1"/>
  <c r="U11" i="13"/>
  <c r="T38" i="2"/>
  <c r="U38" i="2"/>
  <c r="E17" i="3"/>
  <c r="U21" i="7"/>
  <c r="U94" i="8"/>
  <c r="U11" i="9"/>
  <c r="T11" i="9"/>
  <c r="T21" i="1"/>
  <c r="T29" i="1"/>
  <c r="U11" i="5"/>
  <c r="T11" i="5"/>
  <c r="T63" i="5"/>
  <c r="U63" i="5"/>
  <c r="T22" i="8"/>
  <c r="U22" i="8"/>
  <c r="U14" i="10"/>
  <c r="T14" i="10"/>
  <c r="T39" i="19"/>
  <c r="U39" i="19"/>
  <c r="U91" i="19"/>
  <c r="T91" i="19"/>
  <c r="U40" i="24"/>
  <c r="T40" i="24"/>
  <c r="P35" i="1"/>
  <c r="T67" i="1"/>
  <c r="U67" i="1"/>
  <c r="U23" i="5"/>
  <c r="T23" i="5"/>
  <c r="U14" i="6"/>
  <c r="T14" i="6"/>
  <c r="T30" i="6"/>
  <c r="U30" i="6"/>
  <c r="T91" i="7"/>
  <c r="U91" i="7"/>
  <c r="T10" i="16"/>
  <c r="U10" i="16"/>
  <c r="T31" i="21"/>
  <c r="U31" i="21"/>
  <c r="T10" i="22"/>
  <c r="U10" i="22"/>
  <c r="U30" i="22"/>
  <c r="T30" i="22"/>
  <c r="Q35" i="1"/>
  <c r="U49" i="2"/>
  <c r="T49" i="2"/>
  <c r="U67" i="3"/>
  <c r="T67" i="3"/>
  <c r="U31" i="15"/>
  <c r="T31" i="15"/>
  <c r="P87" i="18"/>
  <c r="U24" i="21"/>
  <c r="T24" i="21"/>
  <c r="Q73" i="21"/>
  <c r="U11" i="27"/>
  <c r="T11" i="27"/>
  <c r="U21" i="28"/>
  <c r="T21" i="28"/>
  <c r="T58" i="6"/>
  <c r="U58" i="6"/>
  <c r="T11" i="8"/>
  <c r="U11" i="8"/>
  <c r="U10" i="9"/>
  <c r="T94" i="9"/>
  <c r="U94" i="9"/>
  <c r="U66" i="10"/>
  <c r="T66" i="10"/>
  <c r="U89" i="10"/>
  <c r="T89" i="10"/>
  <c r="U25" i="11"/>
  <c r="T25" i="11"/>
  <c r="U29" i="11"/>
  <c r="T29" i="11"/>
  <c r="U15" i="15"/>
  <c r="T15" i="15"/>
  <c r="R74" i="18"/>
  <c r="T24" i="20"/>
  <c r="U24" i="20"/>
  <c r="T21" i="23"/>
  <c r="U21" i="23"/>
  <c r="U95" i="13"/>
  <c r="T95" i="13"/>
  <c r="U23" i="14"/>
  <c r="T23" i="14"/>
  <c r="T37" i="18"/>
  <c r="U72" i="18"/>
  <c r="T72" i="18"/>
  <c r="S75" i="21"/>
  <c r="U54" i="22"/>
  <c r="T54" i="22"/>
  <c r="U66" i="22"/>
  <c r="T66" i="22"/>
  <c r="U89" i="22"/>
  <c r="T89" i="22"/>
  <c r="T41" i="2"/>
  <c r="U41" i="2"/>
  <c r="T89" i="17"/>
  <c r="U89" i="17"/>
  <c r="U92" i="19"/>
  <c r="T92" i="19"/>
  <c r="U41" i="24"/>
  <c r="T41" i="24"/>
  <c r="T12" i="5"/>
  <c r="U12" i="5"/>
  <c r="U15" i="6"/>
  <c r="T15" i="6"/>
  <c r="U45" i="7"/>
  <c r="T45" i="7"/>
  <c r="U53" i="11"/>
  <c r="T53" i="11"/>
  <c r="U15" i="14"/>
  <c r="T15" i="14"/>
  <c r="U95" i="14"/>
  <c r="T95" i="14"/>
  <c r="U46" i="22"/>
  <c r="T46" i="22"/>
  <c r="U30" i="30"/>
  <c r="T30" i="30"/>
  <c r="T48" i="1"/>
  <c r="U48" i="1"/>
  <c r="S35" i="3"/>
  <c r="T40" i="4"/>
  <c r="U40" i="4"/>
  <c r="T37" i="7"/>
  <c r="U51" i="9"/>
  <c r="T51" i="9"/>
  <c r="U14" i="11"/>
  <c r="T14" i="11"/>
  <c r="E35" i="13"/>
  <c r="U30" i="18"/>
  <c r="T30" i="18"/>
  <c r="T71" i="21"/>
  <c r="U71" i="21"/>
  <c r="U30" i="31"/>
  <c r="T30" i="31"/>
  <c r="U53" i="7"/>
  <c r="T53" i="7"/>
  <c r="T19" i="6"/>
  <c r="U19" i="6"/>
  <c r="T60" i="21"/>
  <c r="U60" i="21"/>
  <c r="U15" i="17"/>
  <c r="T15" i="17"/>
  <c r="U22" i="18"/>
  <c r="T22" i="18"/>
  <c r="U37" i="18"/>
  <c r="U13" i="20"/>
  <c r="T13" i="20"/>
  <c r="U48" i="27"/>
  <c r="T48" i="27"/>
  <c r="U40" i="3"/>
  <c r="U90" i="6"/>
  <c r="T15" i="7"/>
  <c r="U15" i="7"/>
  <c r="U30" i="12"/>
  <c r="T30" i="12"/>
  <c r="U37" i="12"/>
  <c r="U12" i="13"/>
  <c r="T12" i="13"/>
  <c r="E42" i="20"/>
  <c r="E32" i="8"/>
  <c r="T46" i="17"/>
  <c r="U90" i="17"/>
  <c r="T90" i="17"/>
  <c r="U30" i="1"/>
  <c r="T30" i="1"/>
  <c r="U30" i="7"/>
  <c r="T30" i="7"/>
  <c r="T22" i="2"/>
  <c r="U93" i="2"/>
  <c r="U92" i="4"/>
  <c r="T52" i="5"/>
  <c r="U95" i="5"/>
  <c r="T14" i="7"/>
  <c r="U37" i="7"/>
  <c r="U51" i="8"/>
  <c r="T52" i="9"/>
  <c r="U52" i="9"/>
  <c r="Q35" i="10"/>
  <c r="S35" i="10"/>
  <c r="U66" i="11"/>
  <c r="T66" i="11"/>
  <c r="T64" i="13"/>
  <c r="U64" i="17"/>
  <c r="T64" i="17"/>
  <c r="T90" i="18"/>
  <c r="U90" i="18"/>
  <c r="T20" i="22"/>
  <c r="U20" i="22"/>
  <c r="U23" i="29"/>
  <c r="T23" i="29"/>
  <c r="T91" i="1"/>
  <c r="U94" i="2"/>
  <c r="T94" i="2"/>
  <c r="Q68" i="4"/>
  <c r="U93" i="4"/>
  <c r="T93" i="4"/>
  <c r="T10" i="1"/>
  <c r="Q42" i="2"/>
  <c r="Q17" i="3"/>
  <c r="U17" i="3" s="1"/>
  <c r="U22" i="3"/>
  <c r="T22" i="3"/>
  <c r="E73" i="4"/>
  <c r="S32" i="8"/>
  <c r="T48" i="8"/>
  <c r="U48" i="8"/>
  <c r="U52" i="10"/>
  <c r="T52" i="10"/>
  <c r="U9" i="12"/>
  <c r="U21" i="12"/>
  <c r="E26" i="12"/>
  <c r="U72" i="15"/>
  <c r="T72" i="15"/>
  <c r="S35" i="17"/>
  <c r="Q32" i="26"/>
  <c r="S32" i="26"/>
  <c r="U52" i="27"/>
  <c r="U95" i="29"/>
  <c r="T95" i="29"/>
  <c r="T29" i="3"/>
  <c r="U29" i="3"/>
  <c r="U59" i="3"/>
  <c r="T59" i="3"/>
  <c r="U90" i="10"/>
  <c r="T90" i="10"/>
  <c r="U31" i="17"/>
  <c r="T31" i="17"/>
  <c r="U72" i="4"/>
  <c r="T72" i="4"/>
  <c r="T88" i="5"/>
  <c r="U88" i="5"/>
  <c r="U46" i="7"/>
  <c r="T46" i="7"/>
  <c r="U28" i="6"/>
  <c r="U39" i="8"/>
  <c r="T40" i="9"/>
  <c r="U40" i="9"/>
  <c r="U22" i="12"/>
  <c r="T22" i="12"/>
  <c r="U9" i="26"/>
  <c r="T9" i="26"/>
  <c r="T93" i="26"/>
  <c r="U93" i="26"/>
  <c r="T92" i="28"/>
  <c r="U92" i="28"/>
  <c r="Q87" i="1"/>
  <c r="P61" i="3"/>
  <c r="T22" i="4"/>
  <c r="U34" i="4"/>
  <c r="T34" i="4"/>
  <c r="Q17" i="5"/>
  <c r="T45" i="5"/>
  <c r="U45" i="5"/>
  <c r="Q42" i="7"/>
  <c r="T40" i="8"/>
  <c r="U40" i="8"/>
  <c r="U16" i="10"/>
  <c r="U24" i="10"/>
  <c r="U44" i="10"/>
  <c r="T44" i="10"/>
  <c r="U89" i="11"/>
  <c r="U38" i="12"/>
  <c r="T38" i="12"/>
  <c r="U49" i="13"/>
  <c r="T49" i="13"/>
  <c r="U37" i="15"/>
  <c r="T37" i="15"/>
  <c r="S87" i="15"/>
  <c r="T13" i="16"/>
  <c r="U13" i="16"/>
  <c r="T21" i="16"/>
  <c r="U21" i="16"/>
  <c r="T29" i="16"/>
  <c r="U29" i="16"/>
  <c r="U65" i="16"/>
  <c r="T65" i="16"/>
  <c r="Q68" i="16"/>
  <c r="U91" i="16"/>
  <c r="U52" i="17"/>
  <c r="T52" i="17"/>
  <c r="T89" i="21"/>
  <c r="U89" i="21"/>
  <c r="S74" i="1"/>
  <c r="T11" i="2"/>
  <c r="U20" i="2"/>
  <c r="T20" i="2"/>
  <c r="R35" i="2"/>
  <c r="P74" i="3"/>
  <c r="T92" i="3"/>
  <c r="U92" i="3"/>
  <c r="T11" i="4"/>
  <c r="U16" i="4"/>
  <c r="T16" i="4"/>
  <c r="U12" i="6"/>
  <c r="U13" i="10"/>
  <c r="T13" i="10"/>
  <c r="U67" i="11"/>
  <c r="T67" i="11"/>
  <c r="U90" i="11"/>
  <c r="T90" i="11"/>
  <c r="P17" i="15"/>
  <c r="U60" i="16"/>
  <c r="T47" i="17"/>
  <c r="U63" i="19"/>
  <c r="T63" i="19"/>
  <c r="T53" i="21"/>
  <c r="T15" i="24"/>
  <c r="U15" i="24"/>
  <c r="Q73" i="24"/>
  <c r="U45" i="25"/>
  <c r="T24" i="29"/>
  <c r="U24" i="29"/>
  <c r="U59" i="19"/>
  <c r="T59" i="19"/>
  <c r="E35" i="20"/>
  <c r="T95" i="23"/>
  <c r="U95" i="23"/>
  <c r="U15" i="25"/>
  <c r="T15" i="25"/>
  <c r="U46" i="18"/>
  <c r="T46" i="18"/>
  <c r="T28" i="3"/>
  <c r="T23" i="6"/>
  <c r="T29" i="7"/>
  <c r="T10" i="18"/>
  <c r="U10" i="18"/>
  <c r="T91" i="28"/>
  <c r="U91" i="28"/>
  <c r="U49" i="4"/>
  <c r="T49" i="4"/>
  <c r="T16" i="6"/>
  <c r="U16" i="6"/>
  <c r="U60" i="8"/>
  <c r="T60" i="8"/>
  <c r="T45" i="3"/>
  <c r="U45" i="3"/>
  <c r="U19" i="1"/>
  <c r="T19" i="1"/>
  <c r="U12" i="2"/>
  <c r="T12" i="2"/>
  <c r="T64" i="2"/>
  <c r="U64" i="2"/>
  <c r="T95" i="2"/>
  <c r="U95" i="2"/>
  <c r="U67" i="4"/>
  <c r="T67" i="4"/>
  <c r="U22" i="5"/>
  <c r="T22" i="5"/>
  <c r="T13" i="6"/>
  <c r="U13" i="6"/>
  <c r="Q17" i="15"/>
  <c r="U39" i="20"/>
  <c r="T39" i="20"/>
  <c r="U46" i="25"/>
  <c r="T46" i="25"/>
  <c r="U54" i="25"/>
  <c r="T54" i="25"/>
  <c r="U89" i="1"/>
  <c r="T89" i="1"/>
  <c r="T12" i="4"/>
  <c r="U12" i="4"/>
  <c r="S73" i="7"/>
  <c r="T92" i="1"/>
  <c r="T40" i="2"/>
  <c r="E74" i="2"/>
  <c r="T88" i="3"/>
  <c r="T96" i="3"/>
  <c r="U59" i="4"/>
  <c r="T59" i="4"/>
  <c r="P17" i="6"/>
  <c r="U53" i="6"/>
  <c r="T53" i="6"/>
  <c r="U71" i="6"/>
  <c r="E68" i="7"/>
  <c r="T21" i="8"/>
  <c r="T41" i="9"/>
  <c r="U41" i="9"/>
  <c r="T45" i="9"/>
  <c r="U45" i="9"/>
  <c r="U93" i="9"/>
  <c r="T93" i="9"/>
  <c r="P74" i="10"/>
  <c r="U10" i="12"/>
  <c r="R17" i="16"/>
  <c r="Q42" i="1"/>
  <c r="Q17" i="6"/>
  <c r="T89" i="9"/>
  <c r="U89" i="9"/>
  <c r="T72" i="10"/>
  <c r="U72" i="10"/>
  <c r="Q74" i="10"/>
  <c r="S74" i="10"/>
  <c r="E73" i="13"/>
  <c r="U54" i="14"/>
  <c r="T54" i="14"/>
  <c r="U30" i="16"/>
  <c r="T30" i="16"/>
  <c r="T34" i="16"/>
  <c r="U34" i="16"/>
  <c r="P32" i="18"/>
  <c r="T38" i="19"/>
  <c r="T51" i="19"/>
  <c r="U51" i="19"/>
  <c r="U11" i="20"/>
  <c r="T11" i="20"/>
  <c r="T92" i="22"/>
  <c r="U92" i="22"/>
  <c r="T24" i="23"/>
  <c r="U24" i="23"/>
  <c r="Q73" i="28"/>
  <c r="S17" i="2"/>
  <c r="R32" i="2"/>
  <c r="E75" i="2"/>
  <c r="R35" i="3"/>
  <c r="Q74" i="3"/>
  <c r="E26" i="4"/>
  <c r="U26" i="4" s="1"/>
  <c r="U91" i="4"/>
  <c r="T91" i="4"/>
  <c r="E26" i="6"/>
  <c r="S73" i="6"/>
  <c r="T10" i="7"/>
  <c r="S17" i="8"/>
  <c r="S35" i="8"/>
  <c r="S74" i="9"/>
  <c r="P35" i="10"/>
  <c r="T35" i="10" s="1"/>
  <c r="R35" i="11"/>
  <c r="U54" i="15"/>
  <c r="T54" i="15"/>
  <c r="U41" i="16"/>
  <c r="T41" i="16"/>
  <c r="U9" i="18"/>
  <c r="T9" i="18"/>
  <c r="U21" i="18"/>
  <c r="T21" i="18"/>
  <c r="U94" i="20"/>
  <c r="T94" i="20"/>
  <c r="T48" i="21"/>
  <c r="U48" i="21"/>
  <c r="Q35" i="24"/>
  <c r="E17" i="27"/>
  <c r="Q17" i="30"/>
  <c r="T46" i="30"/>
  <c r="U46" i="30"/>
  <c r="P61" i="31"/>
  <c r="U60" i="28"/>
  <c r="T60" i="28"/>
  <c r="U34" i="26"/>
  <c r="T34" i="26"/>
  <c r="U47" i="30"/>
  <c r="T47" i="30"/>
  <c r="T23" i="4"/>
  <c r="U23" i="4"/>
  <c r="S74" i="5"/>
  <c r="Q68" i="6"/>
  <c r="Q61" i="7"/>
  <c r="U88" i="7"/>
  <c r="T88" i="7"/>
  <c r="Q73" i="10"/>
  <c r="S55" i="13"/>
  <c r="P42" i="14"/>
  <c r="U19" i="15"/>
  <c r="T19" i="15"/>
  <c r="Q73" i="15"/>
  <c r="P35" i="20"/>
  <c r="U90" i="22"/>
  <c r="T90" i="22"/>
  <c r="U71" i="24"/>
  <c r="T15" i="30"/>
  <c r="U15" i="30"/>
  <c r="U67" i="31"/>
  <c r="T67" i="31"/>
  <c r="P32" i="1"/>
  <c r="R35" i="1"/>
  <c r="U15" i="2"/>
  <c r="P17" i="3"/>
  <c r="P26" i="5"/>
  <c r="T57" i="6"/>
  <c r="U57" i="6"/>
  <c r="U72" i="12"/>
  <c r="T72" i="12"/>
  <c r="T11" i="15"/>
  <c r="U11" i="15"/>
  <c r="E35" i="15"/>
  <c r="T39" i="15"/>
  <c r="U39" i="15"/>
  <c r="T12" i="20"/>
  <c r="U12" i="20"/>
  <c r="E68" i="20"/>
  <c r="U13" i="24"/>
  <c r="T13" i="24"/>
  <c r="T71" i="24"/>
  <c r="T59" i="25"/>
  <c r="U59" i="25"/>
  <c r="U10" i="27"/>
  <c r="U22" i="27"/>
  <c r="T22" i="27"/>
  <c r="U19" i="31"/>
  <c r="T19" i="31"/>
  <c r="P73" i="3"/>
  <c r="S74" i="4"/>
  <c r="T38" i="7"/>
  <c r="U38" i="7"/>
  <c r="R35" i="9"/>
  <c r="U91" i="11"/>
  <c r="T91" i="11"/>
  <c r="U54" i="18"/>
  <c r="T54" i="18"/>
  <c r="U66" i="18"/>
  <c r="T66" i="18"/>
  <c r="T93" i="18"/>
  <c r="U93" i="18"/>
  <c r="T64" i="20"/>
  <c r="U64" i="20"/>
  <c r="T37" i="23"/>
  <c r="T95" i="24"/>
  <c r="U50" i="27"/>
  <c r="T50" i="27"/>
  <c r="U66" i="27"/>
  <c r="T66" i="27"/>
  <c r="U89" i="27"/>
  <c r="T89" i="27"/>
  <c r="Q35" i="29"/>
  <c r="S35" i="29"/>
  <c r="U64" i="29"/>
  <c r="T64" i="29"/>
  <c r="T11" i="1"/>
  <c r="E26" i="1"/>
  <c r="T40" i="1"/>
  <c r="U34" i="2"/>
  <c r="S68" i="2"/>
  <c r="S17" i="3"/>
  <c r="Q73" i="3"/>
  <c r="E17" i="4"/>
  <c r="E35" i="4"/>
  <c r="E35" i="6"/>
  <c r="U35" i="6" s="1"/>
  <c r="S74" i="6"/>
  <c r="E32" i="9"/>
  <c r="Q35" i="9"/>
  <c r="E68" i="9"/>
  <c r="U45" i="10"/>
  <c r="U28" i="14"/>
  <c r="T28" i="14"/>
  <c r="T91" i="14"/>
  <c r="U91" i="14"/>
  <c r="U28" i="15"/>
  <c r="T28" i="15"/>
  <c r="T95" i="20"/>
  <c r="E35" i="26"/>
  <c r="T46" i="26"/>
  <c r="E82" i="24"/>
  <c r="U111" i="20"/>
  <c r="T111" i="20"/>
  <c r="U16" i="7"/>
  <c r="T16" i="7"/>
  <c r="T30" i="8"/>
  <c r="T39" i="9"/>
  <c r="U53" i="13"/>
  <c r="U20" i="15"/>
  <c r="T20" i="15"/>
  <c r="U11" i="16"/>
  <c r="T11" i="16"/>
  <c r="U41" i="17"/>
  <c r="T41" i="17"/>
  <c r="E75" i="18"/>
  <c r="T88" i="21"/>
  <c r="U94" i="22"/>
  <c r="R73" i="26"/>
  <c r="U28" i="29"/>
  <c r="T28" i="29"/>
  <c r="U90" i="31"/>
  <c r="U96" i="30"/>
  <c r="T96" i="30"/>
  <c r="T91" i="31"/>
  <c r="U91" i="31"/>
  <c r="Q73" i="5"/>
  <c r="S73" i="10"/>
  <c r="U71" i="15"/>
  <c r="T89" i="16"/>
  <c r="T93" i="16"/>
  <c r="U53" i="17"/>
  <c r="T53" i="17"/>
  <c r="T15" i="18"/>
  <c r="U38" i="18"/>
  <c r="T25" i="20"/>
  <c r="U25" i="20"/>
  <c r="U41" i="20"/>
  <c r="T41" i="20"/>
  <c r="T44" i="20"/>
  <c r="T20" i="21"/>
  <c r="U20" i="21"/>
  <c r="U66" i="21"/>
  <c r="P32" i="22"/>
  <c r="T44" i="9"/>
  <c r="U44" i="9"/>
  <c r="U71" i="10"/>
  <c r="T71" i="10"/>
  <c r="U15" i="11"/>
  <c r="T15" i="11"/>
  <c r="U16" i="12"/>
  <c r="T16" i="12"/>
  <c r="T96" i="6"/>
  <c r="T13" i="9"/>
  <c r="U13" i="9"/>
  <c r="U21" i="9"/>
  <c r="T21" i="9"/>
  <c r="Q32" i="9"/>
  <c r="S32" i="9"/>
  <c r="U65" i="11"/>
  <c r="T65" i="11"/>
  <c r="U71" i="11"/>
  <c r="T11" i="12"/>
  <c r="T19" i="12"/>
  <c r="T24" i="13"/>
  <c r="U41" i="13"/>
  <c r="T41" i="13"/>
  <c r="T92" i="13"/>
  <c r="U65" i="14"/>
  <c r="T65" i="14"/>
  <c r="U11" i="1"/>
  <c r="U22" i="1"/>
  <c r="R32" i="1"/>
  <c r="T23" i="2"/>
  <c r="T31" i="2"/>
  <c r="U41" i="3"/>
  <c r="U60" i="3"/>
  <c r="T90" i="3"/>
  <c r="T24" i="6"/>
  <c r="Q35" i="6"/>
  <c r="U40" i="6"/>
  <c r="T40" i="6"/>
  <c r="E73" i="6"/>
  <c r="T16" i="8"/>
  <c r="T28" i="9"/>
  <c r="T15" i="10"/>
  <c r="T45" i="10"/>
  <c r="T64" i="10"/>
  <c r="U30" i="11"/>
  <c r="T38" i="11"/>
  <c r="T58" i="12"/>
  <c r="P17" i="13"/>
  <c r="U93" i="13"/>
  <c r="T93" i="13"/>
  <c r="U29" i="14"/>
  <c r="T29" i="14"/>
  <c r="T16" i="15"/>
  <c r="Q35" i="16"/>
  <c r="R73" i="16"/>
  <c r="T65" i="17"/>
  <c r="U31" i="18"/>
  <c r="U46" i="21"/>
  <c r="T54" i="21"/>
  <c r="T94" i="23"/>
  <c r="U94" i="23"/>
  <c r="T59" i="26"/>
  <c r="U91" i="26"/>
  <c r="T91" i="26"/>
  <c r="U94" i="28"/>
  <c r="T94" i="28"/>
  <c r="T13" i="29"/>
  <c r="U40" i="29"/>
  <c r="T60" i="31"/>
  <c r="U60" i="31"/>
  <c r="U106" i="30"/>
  <c r="T106" i="30"/>
  <c r="P35" i="6"/>
  <c r="T49" i="8"/>
  <c r="R73" i="4"/>
  <c r="S73" i="5"/>
  <c r="S75" i="5"/>
  <c r="R35" i="6"/>
  <c r="U54" i="6"/>
  <c r="U31" i="7"/>
  <c r="T89" i="7"/>
  <c r="U12" i="8"/>
  <c r="U23" i="8"/>
  <c r="T53" i="10"/>
  <c r="T65" i="10"/>
  <c r="U65" i="10"/>
  <c r="U31" i="11"/>
  <c r="T31" i="11"/>
  <c r="Q87" i="11"/>
  <c r="R35" i="12"/>
  <c r="Q17" i="13"/>
  <c r="T89" i="13"/>
  <c r="U89" i="13"/>
  <c r="S32" i="14"/>
  <c r="R35" i="16"/>
  <c r="R55" i="16"/>
  <c r="Q73" i="16"/>
  <c r="T37" i="17"/>
  <c r="P74" i="17"/>
  <c r="Q87" i="17"/>
  <c r="T12" i="18"/>
  <c r="U12" i="18"/>
  <c r="T88" i="20"/>
  <c r="U37" i="25"/>
  <c r="T39" i="26"/>
  <c r="Q17" i="29"/>
  <c r="U17" i="29" s="1"/>
  <c r="T41" i="30"/>
  <c r="U41" i="30"/>
  <c r="Q32" i="13"/>
  <c r="U91" i="15"/>
  <c r="T91" i="15"/>
  <c r="Q74" i="2"/>
  <c r="T11" i="3"/>
  <c r="U46" i="6"/>
  <c r="U72" i="6"/>
  <c r="T89" i="6"/>
  <c r="U89" i="6"/>
  <c r="U53" i="1"/>
  <c r="E17" i="2"/>
  <c r="E74" i="3"/>
  <c r="S73" i="4"/>
  <c r="T25" i="6"/>
  <c r="U25" i="6"/>
  <c r="E32" i="7"/>
  <c r="P35" i="7"/>
  <c r="R73" i="7"/>
  <c r="U65" i="9"/>
  <c r="T65" i="9"/>
  <c r="U45" i="15"/>
  <c r="T45" i="15"/>
  <c r="T20" i="18"/>
  <c r="U20" i="18"/>
  <c r="E17" i="21"/>
  <c r="U23" i="24"/>
  <c r="T23" i="24"/>
  <c r="Q74" i="25"/>
  <c r="U50" i="28"/>
  <c r="T50" i="28"/>
  <c r="E17" i="31"/>
  <c r="D114" i="26"/>
  <c r="T100" i="19"/>
  <c r="U100" i="19"/>
  <c r="U109" i="4"/>
  <c r="T109" i="4"/>
  <c r="D114" i="13"/>
  <c r="D115" i="13"/>
  <c r="R35" i="31"/>
  <c r="E74" i="31"/>
  <c r="I114" i="23"/>
  <c r="U110" i="11"/>
  <c r="T110" i="11"/>
  <c r="T106" i="6"/>
  <c r="U106" i="6"/>
  <c r="R17" i="11"/>
  <c r="E68" i="12"/>
  <c r="U10" i="13"/>
  <c r="T13" i="13"/>
  <c r="T40" i="13"/>
  <c r="T94" i="13"/>
  <c r="E26" i="14"/>
  <c r="T40" i="14"/>
  <c r="R73" i="15"/>
  <c r="U93" i="15"/>
  <c r="U51" i="16"/>
  <c r="E73" i="16"/>
  <c r="U13" i="17"/>
  <c r="T13" i="17"/>
  <c r="T58" i="17"/>
  <c r="R74" i="17"/>
  <c r="U53" i="18"/>
  <c r="T60" i="19"/>
  <c r="T16" i="21"/>
  <c r="T15" i="22"/>
  <c r="T53" i="25"/>
  <c r="U53" i="25"/>
  <c r="U19" i="26"/>
  <c r="T31" i="26"/>
  <c r="P73" i="29"/>
  <c r="L114" i="30"/>
  <c r="R114" i="30" s="1"/>
  <c r="K114" i="27"/>
  <c r="J114" i="23"/>
  <c r="T91" i="10"/>
  <c r="U91" i="10"/>
  <c r="S87" i="11"/>
  <c r="U34" i="12"/>
  <c r="U14" i="13"/>
  <c r="S17" i="13"/>
  <c r="T71" i="13"/>
  <c r="T94" i="14"/>
  <c r="S73" i="15"/>
  <c r="T20" i="16"/>
  <c r="T9" i="17"/>
  <c r="U9" i="17"/>
  <c r="E26" i="19"/>
  <c r="P26" i="20"/>
  <c r="R74" i="21"/>
  <c r="U44" i="23"/>
  <c r="T38" i="25"/>
  <c r="E42" i="25"/>
  <c r="S74" i="25"/>
  <c r="U88" i="25"/>
  <c r="U20" i="26"/>
  <c r="T20" i="26"/>
  <c r="R35" i="26"/>
  <c r="P55" i="26"/>
  <c r="U67" i="26"/>
  <c r="T91" i="27"/>
  <c r="T31" i="28"/>
  <c r="U31" i="28"/>
  <c r="Q73" i="29"/>
  <c r="D114" i="16"/>
  <c r="R17" i="31"/>
  <c r="S32" i="31"/>
  <c r="P87" i="31"/>
  <c r="P114" i="31" s="1"/>
  <c r="Q75" i="29"/>
  <c r="S69" i="30"/>
  <c r="Q73" i="30"/>
  <c r="U10" i="31"/>
  <c r="U72" i="31"/>
  <c r="T72" i="31"/>
  <c r="N114" i="20"/>
  <c r="N115" i="20"/>
  <c r="O114" i="20"/>
  <c r="O115" i="20"/>
  <c r="T107" i="9"/>
  <c r="U109" i="15"/>
  <c r="T109" i="15"/>
  <c r="T110" i="2"/>
  <c r="U110" i="2"/>
  <c r="P17" i="9"/>
  <c r="Q17" i="10"/>
  <c r="P73" i="11"/>
  <c r="P74" i="13"/>
  <c r="T31" i="14"/>
  <c r="U34" i="15"/>
  <c r="E42" i="15"/>
  <c r="U34" i="17"/>
  <c r="P73" i="17"/>
  <c r="E35" i="18"/>
  <c r="S17" i="21"/>
  <c r="T63" i="23"/>
  <c r="U63" i="23"/>
  <c r="Q17" i="24"/>
  <c r="T53" i="24"/>
  <c r="U53" i="24"/>
  <c r="E32" i="25"/>
  <c r="P42" i="27"/>
  <c r="S35" i="28"/>
  <c r="R75" i="28"/>
  <c r="U52" i="29"/>
  <c r="T52" i="29"/>
  <c r="P35" i="30"/>
  <c r="M114" i="20"/>
  <c r="S114" i="20" s="1"/>
  <c r="O115" i="7"/>
  <c r="E17" i="5"/>
  <c r="E68" i="5"/>
  <c r="U10" i="6"/>
  <c r="E17" i="6"/>
  <c r="R74" i="6"/>
  <c r="T34" i="7"/>
  <c r="E61" i="7"/>
  <c r="R32" i="8"/>
  <c r="Q17" i="9"/>
  <c r="R17" i="10"/>
  <c r="U37" i="10"/>
  <c r="R74" i="12"/>
  <c r="Q87" i="12"/>
  <c r="Q74" i="13"/>
  <c r="Q74" i="14"/>
  <c r="Q42" i="18"/>
  <c r="R35" i="20"/>
  <c r="Q42" i="22"/>
  <c r="E73" i="22"/>
  <c r="R17" i="24"/>
  <c r="S75" i="28"/>
  <c r="T16" i="30"/>
  <c r="E32" i="30"/>
  <c r="U90" i="30"/>
  <c r="T10" i="31"/>
  <c r="E82" i="26"/>
  <c r="J114" i="1"/>
  <c r="F114" i="31"/>
  <c r="C114" i="18"/>
  <c r="K114" i="13"/>
  <c r="N114" i="12"/>
  <c r="T112" i="11"/>
  <c r="U106" i="5"/>
  <c r="T103" i="2"/>
  <c r="E32" i="22"/>
  <c r="U59" i="23"/>
  <c r="T59" i="23"/>
  <c r="T100" i="27"/>
  <c r="U100" i="27"/>
  <c r="L114" i="13"/>
  <c r="R114" i="13" s="1"/>
  <c r="S35" i="12"/>
  <c r="P74" i="15"/>
  <c r="U71" i="20"/>
  <c r="R75" i="21"/>
  <c r="S35" i="22"/>
  <c r="E32" i="23"/>
  <c r="R35" i="25"/>
  <c r="E17" i="28"/>
  <c r="H114" i="28"/>
  <c r="U103" i="28"/>
  <c r="T103" i="28"/>
  <c r="F114" i="21"/>
  <c r="R97" i="13"/>
  <c r="T102" i="12"/>
  <c r="U98" i="7"/>
  <c r="T98" i="7"/>
  <c r="N114" i="16"/>
  <c r="N115" i="16"/>
  <c r="E82" i="30"/>
  <c r="I114" i="28"/>
  <c r="O115" i="15"/>
  <c r="S97" i="13"/>
  <c r="T103" i="31"/>
  <c r="U99" i="29"/>
  <c r="T99" i="29"/>
  <c r="T100" i="11"/>
  <c r="U100" i="11"/>
  <c r="N114" i="3"/>
  <c r="N115" i="26"/>
  <c r="N114" i="26"/>
  <c r="J114" i="18"/>
  <c r="B114" i="14"/>
  <c r="I114" i="6"/>
  <c r="U13" i="1"/>
  <c r="E42" i="1"/>
  <c r="U71" i="1"/>
  <c r="S17" i="6"/>
  <c r="S74" i="7"/>
  <c r="R87" i="7"/>
  <c r="P87" i="8"/>
  <c r="P114" i="8" s="1"/>
  <c r="R73" i="11"/>
  <c r="R69" i="12"/>
  <c r="Q35" i="13"/>
  <c r="P35" i="14"/>
  <c r="S74" i="14"/>
  <c r="U9" i="15"/>
  <c r="T9" i="15"/>
  <c r="E35" i="16"/>
  <c r="U10" i="20"/>
  <c r="P17" i="20"/>
  <c r="E61" i="20"/>
  <c r="T34" i="21"/>
  <c r="U71" i="25"/>
  <c r="E42" i="26"/>
  <c r="E73" i="26"/>
  <c r="U44" i="27"/>
  <c r="T44" i="27"/>
  <c r="E68" i="27"/>
  <c r="T10" i="28"/>
  <c r="S74" i="29"/>
  <c r="E35" i="31"/>
  <c r="P74" i="5"/>
  <c r="P73" i="6"/>
  <c r="E42" i="9"/>
  <c r="E17" i="11"/>
  <c r="Q42" i="11"/>
  <c r="T51" i="13"/>
  <c r="U51" i="13"/>
  <c r="P73" i="13"/>
  <c r="U20" i="14"/>
  <c r="U24" i="14"/>
  <c r="Q35" i="14"/>
  <c r="T46" i="14"/>
  <c r="P73" i="14"/>
  <c r="E17" i="15"/>
  <c r="E32" i="15"/>
  <c r="U50" i="15"/>
  <c r="T66" i="15"/>
  <c r="T96" i="15"/>
  <c r="T19" i="16"/>
  <c r="R74" i="16"/>
  <c r="T95" i="16"/>
  <c r="E32" i="17"/>
  <c r="T71" i="17"/>
  <c r="E74" i="17"/>
  <c r="T67" i="18"/>
  <c r="R75" i="18"/>
  <c r="Q17" i="20"/>
  <c r="U22" i="20"/>
  <c r="T22" i="20"/>
  <c r="U15" i="21"/>
  <c r="U37" i="21"/>
  <c r="T41" i="21"/>
  <c r="T21" i="22"/>
  <c r="E68" i="22"/>
  <c r="U28" i="23"/>
  <c r="S32" i="23"/>
  <c r="U11" i="24"/>
  <c r="E74" i="25"/>
  <c r="T90" i="27"/>
  <c r="T41" i="28"/>
  <c r="U41" i="28"/>
  <c r="U41" i="29"/>
  <c r="U23" i="31"/>
  <c r="E82" i="31"/>
  <c r="E82" i="5"/>
  <c r="F114" i="30"/>
  <c r="M114" i="28"/>
  <c r="S114" i="28" s="1"/>
  <c r="S97" i="28"/>
  <c r="D114" i="14"/>
  <c r="R73" i="12"/>
  <c r="Q73" i="13"/>
  <c r="Q74" i="16"/>
  <c r="R87" i="16"/>
  <c r="U54" i="17"/>
  <c r="T54" i="17"/>
  <c r="T38" i="21"/>
  <c r="E74" i="21"/>
  <c r="Q87" i="23"/>
  <c r="P68" i="25"/>
  <c r="R17" i="27"/>
  <c r="T106" i="1"/>
  <c r="G114" i="30"/>
  <c r="T105" i="28"/>
  <c r="U105" i="28"/>
  <c r="D114" i="17"/>
  <c r="U100" i="7"/>
  <c r="T100" i="7"/>
  <c r="U111" i="6"/>
  <c r="Q35" i="15"/>
  <c r="S87" i="16"/>
  <c r="P35" i="17"/>
  <c r="T37" i="22"/>
  <c r="Q74" i="23"/>
  <c r="S74" i="23"/>
  <c r="P69" i="24"/>
  <c r="P69" i="26"/>
  <c r="T10" i="27"/>
  <c r="S17" i="27"/>
  <c r="U37" i="27"/>
  <c r="T37" i="27"/>
  <c r="E26" i="28"/>
  <c r="T66" i="30"/>
  <c r="U66" i="30"/>
  <c r="E68" i="31"/>
  <c r="C114" i="26"/>
  <c r="T99" i="22"/>
  <c r="O115" i="21"/>
  <c r="G114" i="3"/>
  <c r="T110" i="3"/>
  <c r="U110" i="3"/>
  <c r="F114" i="18"/>
  <c r="F114" i="16"/>
  <c r="O115" i="8"/>
  <c r="S35" i="26"/>
  <c r="U48" i="26"/>
  <c r="T48" i="26"/>
  <c r="T71" i="26"/>
  <c r="E42" i="27"/>
  <c r="P74" i="29"/>
  <c r="S35" i="30"/>
  <c r="E26" i="31"/>
  <c r="H114" i="30"/>
  <c r="T108" i="27"/>
  <c r="U108" i="27"/>
  <c r="I114" i="25"/>
  <c r="I114" i="18"/>
  <c r="I114" i="16"/>
  <c r="B114" i="9"/>
  <c r="C114" i="7"/>
  <c r="S74" i="21"/>
  <c r="U19" i="22"/>
  <c r="T19" i="22"/>
  <c r="E61" i="23"/>
  <c r="Q74" i="24"/>
  <c r="P73" i="25"/>
  <c r="U71" i="26"/>
  <c r="P26" i="28"/>
  <c r="R74" i="29"/>
  <c r="P32" i="30"/>
  <c r="Q74" i="31"/>
  <c r="J114" i="30"/>
  <c r="K114" i="25"/>
  <c r="B114" i="24"/>
  <c r="K114" i="18"/>
  <c r="K114" i="16"/>
  <c r="B114" i="15"/>
  <c r="U99" i="10"/>
  <c r="T99" i="10"/>
  <c r="O115" i="5"/>
  <c r="B114" i="11"/>
  <c r="S17" i="10"/>
  <c r="R87" i="10"/>
  <c r="S75" i="12"/>
  <c r="R55" i="13"/>
  <c r="P17" i="14"/>
  <c r="U14" i="15"/>
  <c r="T14" i="15"/>
  <c r="E17" i="18"/>
  <c r="E32" i="18"/>
  <c r="Q35" i="20"/>
  <c r="S69" i="20"/>
  <c r="R73" i="20"/>
  <c r="T15" i="23"/>
  <c r="U30" i="23"/>
  <c r="U37" i="23"/>
  <c r="U13" i="25"/>
  <c r="T13" i="25"/>
  <c r="E17" i="25"/>
  <c r="P74" i="26"/>
  <c r="S87" i="27"/>
  <c r="U37" i="30"/>
  <c r="U53" i="30"/>
  <c r="T37" i="31"/>
  <c r="M114" i="30"/>
  <c r="S114" i="30" s="1"/>
  <c r="O115" i="22"/>
  <c r="I114" i="20"/>
  <c r="T104" i="16"/>
  <c r="G114" i="13"/>
  <c r="C114" i="11"/>
  <c r="T108" i="11"/>
  <c r="T106" i="8"/>
  <c r="I114" i="7"/>
  <c r="D114" i="4"/>
  <c r="U99" i="2"/>
  <c r="T99" i="2"/>
  <c r="D114" i="11"/>
  <c r="T102" i="11"/>
  <c r="U102" i="11"/>
  <c r="F114" i="4"/>
  <c r="U9" i="25"/>
  <c r="T9" i="25"/>
  <c r="S87" i="26"/>
  <c r="P35" i="27"/>
  <c r="E35" i="29"/>
  <c r="P74" i="30"/>
  <c r="E82" i="11"/>
  <c r="H114" i="24"/>
  <c r="T107" i="23"/>
  <c r="U107" i="23"/>
  <c r="C114" i="21"/>
  <c r="K114" i="20"/>
  <c r="I114" i="13"/>
  <c r="G114" i="4"/>
  <c r="N115" i="4"/>
  <c r="R17" i="21"/>
  <c r="T59" i="21"/>
  <c r="U59" i="21"/>
  <c r="S74" i="22"/>
  <c r="R87" i="22"/>
  <c r="T24" i="24"/>
  <c r="U24" i="24"/>
  <c r="E32" i="24"/>
  <c r="R35" i="24"/>
  <c r="U67" i="27"/>
  <c r="T67" i="27"/>
  <c r="R73" i="28"/>
  <c r="E17" i="29"/>
  <c r="P17" i="30"/>
  <c r="U72" i="30"/>
  <c r="T72" i="30"/>
  <c r="S74" i="30"/>
  <c r="B114" i="26"/>
  <c r="D114" i="21"/>
  <c r="U101" i="21"/>
  <c r="L114" i="20"/>
  <c r="R114" i="20" s="1"/>
  <c r="C114" i="17"/>
  <c r="T102" i="17"/>
  <c r="U102" i="17"/>
  <c r="J114" i="13"/>
  <c r="G114" i="11"/>
  <c r="K114" i="9"/>
  <c r="S35" i="16"/>
  <c r="E69" i="16"/>
  <c r="S74" i="16"/>
  <c r="E68" i="17"/>
  <c r="Q73" i="17"/>
  <c r="T71" i="18"/>
  <c r="S73" i="20"/>
  <c r="U10" i="21"/>
  <c r="E32" i="21"/>
  <c r="P35" i="21"/>
  <c r="R35" i="22"/>
  <c r="R74" i="24"/>
  <c r="E32" i="26"/>
  <c r="Q73" i="26"/>
  <c r="R17" i="29"/>
  <c r="P69" i="29"/>
  <c r="R32" i="31"/>
  <c r="D114" i="31"/>
  <c r="K114" i="28"/>
  <c r="F114" i="26"/>
  <c r="D114" i="24"/>
  <c r="K114" i="21"/>
  <c r="B114" i="19"/>
  <c r="M114" i="18"/>
  <c r="S114" i="18" s="1"/>
  <c r="F114" i="11"/>
  <c r="J114" i="7"/>
  <c r="B114" i="5"/>
  <c r="K114" i="4"/>
  <c r="O115" i="4"/>
  <c r="M114" i="21"/>
  <c r="S114" i="21" s="1"/>
  <c r="B114" i="12"/>
  <c r="H114" i="11"/>
  <c r="F114" i="8"/>
  <c r="D114" i="5"/>
  <c r="M114" i="4"/>
  <c r="S114" i="4" s="1"/>
  <c r="L114" i="31"/>
  <c r="R114" i="31" s="1"/>
  <c r="G114" i="29"/>
  <c r="J114" i="19"/>
  <c r="F114" i="17"/>
  <c r="H114" i="12"/>
  <c r="C114" i="9"/>
  <c r="K114" i="8"/>
  <c r="I114" i="3"/>
  <c r="B114" i="1"/>
  <c r="M114" i="31"/>
  <c r="S114" i="31" s="1"/>
  <c r="H114" i="29"/>
  <c r="B114" i="27"/>
  <c r="K114" i="19"/>
  <c r="G114" i="17"/>
  <c r="D114" i="9"/>
  <c r="B114" i="6"/>
  <c r="K114" i="5"/>
  <c r="J114" i="3"/>
  <c r="P74" i="20"/>
  <c r="R69" i="21"/>
  <c r="T71" i="22"/>
  <c r="S75" i="22"/>
  <c r="U10" i="23"/>
  <c r="R73" i="24"/>
  <c r="R17" i="26"/>
  <c r="P26" i="29"/>
  <c r="C114" i="1"/>
  <c r="I114" i="29"/>
  <c r="C114" i="27"/>
  <c r="B114" i="23"/>
  <c r="H114" i="17"/>
  <c r="F114" i="9"/>
  <c r="C114" i="6"/>
  <c r="L114" i="5"/>
  <c r="R114" i="5" s="1"/>
  <c r="K114" i="3"/>
  <c r="R17" i="15"/>
  <c r="E73" i="15"/>
  <c r="U53" i="16"/>
  <c r="S73" i="16"/>
  <c r="R17" i="17"/>
  <c r="S17" i="18"/>
  <c r="S35" i="18"/>
  <c r="U31" i="19"/>
  <c r="Q74" i="20"/>
  <c r="Q17" i="23"/>
  <c r="E68" i="23"/>
  <c r="S73" i="24"/>
  <c r="S17" i="26"/>
  <c r="U34" i="27"/>
  <c r="P73" i="27"/>
  <c r="E82" i="3"/>
  <c r="D114" i="1"/>
  <c r="T108" i="1"/>
  <c r="T99" i="28"/>
  <c r="D114" i="27"/>
  <c r="B114" i="25"/>
  <c r="C114" i="23"/>
  <c r="L114" i="22"/>
  <c r="R114" i="22" s="1"/>
  <c r="M114" i="19"/>
  <c r="S114" i="19" s="1"/>
  <c r="I114" i="17"/>
  <c r="I114" i="15"/>
  <c r="D114" i="6"/>
  <c r="U108" i="6"/>
  <c r="M114" i="5"/>
  <c r="S114" i="5" s="1"/>
  <c r="T110" i="5"/>
  <c r="S17" i="15"/>
  <c r="E26" i="15"/>
  <c r="T10" i="17"/>
  <c r="Q17" i="17"/>
  <c r="E42" i="19"/>
  <c r="Q74" i="19"/>
  <c r="P87" i="19"/>
  <c r="R74" i="20"/>
  <c r="R73" i="21"/>
  <c r="E61" i="22"/>
  <c r="R32" i="23"/>
  <c r="P55" i="24"/>
  <c r="T10" i="25"/>
  <c r="S17" i="25"/>
  <c r="E26" i="25"/>
  <c r="E61" i="29"/>
  <c r="E35" i="30"/>
  <c r="E73" i="30"/>
  <c r="F114" i="1"/>
  <c r="K114" i="29"/>
  <c r="F114" i="27"/>
  <c r="D114" i="23"/>
  <c r="T103" i="22"/>
  <c r="J114" i="15"/>
  <c r="H114" i="9"/>
  <c r="F114" i="6"/>
  <c r="T63" i="31"/>
  <c r="E61" i="31"/>
  <c r="E42" i="31"/>
  <c r="P42" i="31"/>
  <c r="R42" i="31"/>
  <c r="Q42" i="31"/>
  <c r="S42" i="31"/>
  <c r="P32" i="31"/>
  <c r="E32" i="31"/>
  <c r="E69" i="31"/>
  <c r="E75" i="31"/>
  <c r="Q26" i="31"/>
  <c r="Q55" i="31"/>
  <c r="E55" i="31"/>
  <c r="T49" i="31"/>
  <c r="R69" i="31"/>
  <c r="S55" i="31"/>
  <c r="Q69" i="31"/>
  <c r="U69" i="31" s="1"/>
  <c r="S69" i="31"/>
  <c r="Q75" i="31"/>
  <c r="T59" i="31"/>
  <c r="R61" i="31"/>
  <c r="Q61" i="31"/>
  <c r="S61" i="31"/>
  <c r="R75" i="31"/>
  <c r="R97" i="31"/>
  <c r="S97" i="31"/>
  <c r="U106" i="31"/>
  <c r="T104" i="31"/>
  <c r="T111" i="31"/>
  <c r="T109" i="31"/>
  <c r="U98" i="31"/>
  <c r="E68" i="30"/>
  <c r="Q68" i="30"/>
  <c r="E61" i="30"/>
  <c r="T61" i="30" s="1"/>
  <c r="T58" i="30"/>
  <c r="R55" i="30"/>
  <c r="T44" i="30"/>
  <c r="T29" i="30"/>
  <c r="T28" i="30"/>
  <c r="R32" i="30"/>
  <c r="Q32" i="30"/>
  <c r="S32" i="30"/>
  <c r="R69" i="30"/>
  <c r="E26" i="30"/>
  <c r="E75" i="30"/>
  <c r="P55" i="30"/>
  <c r="Q55" i="30"/>
  <c r="E69" i="30"/>
  <c r="S55" i="30"/>
  <c r="P69" i="30"/>
  <c r="Q61" i="30"/>
  <c r="U60" i="30"/>
  <c r="U103" i="30"/>
  <c r="T98" i="30"/>
  <c r="T100" i="30"/>
  <c r="U111" i="30"/>
  <c r="P68" i="29"/>
  <c r="Q68" i="29"/>
  <c r="T63" i="29"/>
  <c r="T50" i="29"/>
  <c r="E55" i="29"/>
  <c r="Q55" i="29"/>
  <c r="P75" i="29"/>
  <c r="P42" i="29"/>
  <c r="R42" i="29"/>
  <c r="E42" i="29"/>
  <c r="E32" i="29"/>
  <c r="Q32" i="29"/>
  <c r="Q26" i="29"/>
  <c r="E26" i="29"/>
  <c r="E75" i="29"/>
  <c r="R55" i="29"/>
  <c r="S55" i="29"/>
  <c r="Q69" i="29"/>
  <c r="R75" i="29"/>
  <c r="R69" i="29"/>
  <c r="S75" i="29"/>
  <c r="S69" i="29"/>
  <c r="E69" i="29"/>
  <c r="R97" i="29"/>
  <c r="T105" i="29"/>
  <c r="T107" i="29"/>
  <c r="T103" i="29"/>
  <c r="T110" i="29"/>
  <c r="E82" i="29"/>
  <c r="U63" i="28"/>
  <c r="U64" i="28"/>
  <c r="E61" i="28"/>
  <c r="E55" i="28"/>
  <c r="T39" i="28"/>
  <c r="R26" i="28"/>
  <c r="Q26" i="28"/>
  <c r="U25" i="28"/>
  <c r="S69" i="28"/>
  <c r="E75" i="28"/>
  <c r="T49" i="28"/>
  <c r="P61" i="28"/>
  <c r="R61" i="28"/>
  <c r="E69" i="28"/>
  <c r="T59" i="28"/>
  <c r="P75" i="28"/>
  <c r="Q69" i="28"/>
  <c r="Q75" i="28"/>
  <c r="U75" i="28" s="1"/>
  <c r="R97" i="28"/>
  <c r="T107" i="28"/>
  <c r="E82" i="28"/>
  <c r="E61" i="27"/>
  <c r="Q61" i="27"/>
  <c r="S61" i="27"/>
  <c r="E75" i="27"/>
  <c r="E55" i="27"/>
  <c r="R42" i="27"/>
  <c r="Q42" i="27"/>
  <c r="S42" i="27"/>
  <c r="P32" i="27"/>
  <c r="R32" i="27"/>
  <c r="E26" i="27"/>
  <c r="P26" i="27"/>
  <c r="R26" i="27"/>
  <c r="Q26" i="27"/>
  <c r="S26" i="27"/>
  <c r="E69" i="27"/>
  <c r="Q55" i="27"/>
  <c r="R69" i="27"/>
  <c r="S69" i="27"/>
  <c r="R75" i="27"/>
  <c r="U102" i="27"/>
  <c r="T107" i="27"/>
  <c r="T105" i="27"/>
  <c r="T99" i="27"/>
  <c r="P68" i="26"/>
  <c r="R68" i="26"/>
  <c r="S75" i="26"/>
  <c r="Q68" i="26"/>
  <c r="S68" i="26"/>
  <c r="E68" i="26"/>
  <c r="Q61" i="26"/>
  <c r="U58" i="26"/>
  <c r="T57" i="26"/>
  <c r="T50" i="26"/>
  <c r="U47" i="26"/>
  <c r="E55" i="26"/>
  <c r="Q42" i="26"/>
  <c r="U29" i="26"/>
  <c r="E26" i="26"/>
  <c r="E69" i="26"/>
  <c r="S55" i="26"/>
  <c r="R55" i="26"/>
  <c r="P61" i="26"/>
  <c r="R61" i="26"/>
  <c r="S69" i="26"/>
  <c r="R75" i="26"/>
  <c r="S61" i="26"/>
  <c r="R69" i="26"/>
  <c r="E61" i="26"/>
  <c r="T61" i="26" s="1"/>
  <c r="E75" i="26"/>
  <c r="T98" i="26"/>
  <c r="M114" i="26"/>
  <c r="S114" i="26" s="1"/>
  <c r="T102" i="26"/>
  <c r="T104" i="26"/>
  <c r="U64" i="25"/>
  <c r="E68" i="25"/>
  <c r="U65" i="25"/>
  <c r="R68" i="25"/>
  <c r="T57" i="25"/>
  <c r="E55" i="25"/>
  <c r="P42" i="25"/>
  <c r="R32" i="25"/>
  <c r="T29" i="25"/>
  <c r="Q26" i="25"/>
  <c r="S26" i="25"/>
  <c r="U25" i="25"/>
  <c r="T24" i="25"/>
  <c r="Q55" i="25"/>
  <c r="S75" i="25"/>
  <c r="S69" i="25"/>
  <c r="E75" i="25"/>
  <c r="P75" i="25"/>
  <c r="R69" i="25"/>
  <c r="Q75" i="25"/>
  <c r="U75" i="25" s="1"/>
  <c r="Q69" i="25"/>
  <c r="U69" i="25" s="1"/>
  <c r="R75" i="25"/>
  <c r="E69" i="25"/>
  <c r="T99" i="25"/>
  <c r="T107" i="25"/>
  <c r="U105" i="25"/>
  <c r="E82" i="25"/>
  <c r="Q68" i="24"/>
  <c r="S68" i="24"/>
  <c r="T63" i="24"/>
  <c r="T57" i="24"/>
  <c r="E61" i="24"/>
  <c r="U51" i="24"/>
  <c r="E55" i="24"/>
  <c r="T52" i="24"/>
  <c r="E75" i="24"/>
  <c r="E69" i="24"/>
  <c r="E26" i="24"/>
  <c r="S69" i="24"/>
  <c r="R75" i="24"/>
  <c r="P26" i="24"/>
  <c r="R26" i="24"/>
  <c r="R55" i="24"/>
  <c r="S55" i="24"/>
  <c r="S75" i="24"/>
  <c r="P61" i="24"/>
  <c r="R61" i="24"/>
  <c r="R69" i="24"/>
  <c r="T107" i="24"/>
  <c r="T105" i="24"/>
  <c r="T101" i="24"/>
  <c r="U51" i="23"/>
  <c r="T52" i="23"/>
  <c r="T48" i="23"/>
  <c r="E55" i="23"/>
  <c r="E69" i="23"/>
  <c r="E75" i="23"/>
  <c r="Q42" i="23"/>
  <c r="U42" i="23" s="1"/>
  <c r="S42" i="23"/>
  <c r="R75" i="23"/>
  <c r="E42" i="23"/>
  <c r="T39" i="23"/>
  <c r="Q26" i="23"/>
  <c r="U26" i="23" s="1"/>
  <c r="P26" i="23"/>
  <c r="T26" i="23" s="1"/>
  <c r="U49" i="23"/>
  <c r="U60" i="23"/>
  <c r="R69" i="23"/>
  <c r="P61" i="23"/>
  <c r="R61" i="23"/>
  <c r="S69" i="23"/>
  <c r="S75" i="23"/>
  <c r="Q61" i="23"/>
  <c r="S61" i="23"/>
  <c r="T101" i="23"/>
  <c r="U99" i="23"/>
  <c r="U112" i="23"/>
  <c r="U110" i="23"/>
  <c r="U104" i="23"/>
  <c r="E82" i="23"/>
  <c r="R69" i="22"/>
  <c r="E55" i="22"/>
  <c r="T48" i="22"/>
  <c r="T47" i="22"/>
  <c r="P42" i="22"/>
  <c r="S42" i="22"/>
  <c r="E42" i="22"/>
  <c r="R32" i="22"/>
  <c r="E75" i="22"/>
  <c r="T29" i="22"/>
  <c r="E69" i="22"/>
  <c r="Q26" i="22"/>
  <c r="S69" i="22"/>
  <c r="U60" i="22"/>
  <c r="Q75" i="22"/>
  <c r="U75" i="22" s="1"/>
  <c r="P61" i="22"/>
  <c r="R61" i="22"/>
  <c r="Q61" i="22"/>
  <c r="S61" i="22"/>
  <c r="R75" i="22"/>
  <c r="U107" i="22"/>
  <c r="U109" i="22"/>
  <c r="R97" i="22"/>
  <c r="T106" i="22"/>
  <c r="T111" i="22"/>
  <c r="E82" i="22"/>
  <c r="T64" i="21"/>
  <c r="Q68" i="21"/>
  <c r="T65" i="21"/>
  <c r="E68" i="21"/>
  <c r="T57" i="21"/>
  <c r="T52" i="21"/>
  <c r="T44" i="21"/>
  <c r="P32" i="21"/>
  <c r="R32" i="21"/>
  <c r="E26" i="21"/>
  <c r="U26" i="21" s="1"/>
  <c r="E55" i="21"/>
  <c r="U49" i="21"/>
  <c r="S69" i="21"/>
  <c r="E61" i="21"/>
  <c r="E69" i="21"/>
  <c r="Q61" i="21"/>
  <c r="E75" i="21"/>
  <c r="P69" i="21"/>
  <c r="T69" i="21" s="1"/>
  <c r="T103" i="21"/>
  <c r="U65" i="20"/>
  <c r="P68" i="20"/>
  <c r="R68" i="20"/>
  <c r="S68" i="20"/>
  <c r="T51" i="20"/>
  <c r="T50" i="20"/>
  <c r="P42" i="20"/>
  <c r="R42" i="20"/>
  <c r="P32" i="20"/>
  <c r="R32" i="20"/>
  <c r="E69" i="20"/>
  <c r="Q32" i="20"/>
  <c r="S32" i="20"/>
  <c r="T28" i="20"/>
  <c r="E32" i="20"/>
  <c r="U32" i="20" s="1"/>
  <c r="R26" i="20"/>
  <c r="Q26" i="20"/>
  <c r="S26" i="20"/>
  <c r="E55" i="20"/>
  <c r="R69" i="20"/>
  <c r="S75" i="20"/>
  <c r="P55" i="20"/>
  <c r="R55" i="20"/>
  <c r="Q55" i="20"/>
  <c r="S55" i="20"/>
  <c r="P75" i="20"/>
  <c r="T75" i="20" s="1"/>
  <c r="P69" i="20"/>
  <c r="T69" i="20" s="1"/>
  <c r="Q75" i="20"/>
  <c r="U75" i="20" s="1"/>
  <c r="Q69" i="20"/>
  <c r="U69" i="20" s="1"/>
  <c r="R75" i="20"/>
  <c r="T101" i="20"/>
  <c r="T103" i="20"/>
  <c r="T105" i="20"/>
  <c r="R97" i="20"/>
  <c r="S97" i="20"/>
  <c r="E82" i="20"/>
  <c r="S75" i="19"/>
  <c r="E75" i="19"/>
  <c r="E69" i="19"/>
  <c r="T48" i="19"/>
  <c r="E55" i="19"/>
  <c r="Q42" i="19"/>
  <c r="S42" i="19"/>
  <c r="P55" i="19"/>
  <c r="R55" i="19"/>
  <c r="Q55" i="19"/>
  <c r="S55" i="19"/>
  <c r="E61" i="19"/>
  <c r="P61" i="19"/>
  <c r="R61" i="19"/>
  <c r="Q69" i="19"/>
  <c r="U69" i="19" s="1"/>
  <c r="Q61" i="19"/>
  <c r="S61" i="19"/>
  <c r="R69" i="19"/>
  <c r="S69" i="19"/>
  <c r="P75" i="19"/>
  <c r="T75" i="19" s="1"/>
  <c r="Q75" i="19"/>
  <c r="U75" i="19" s="1"/>
  <c r="L114" i="19"/>
  <c r="R114" i="19" s="1"/>
  <c r="T106" i="19"/>
  <c r="T108" i="19"/>
  <c r="T110" i="19"/>
  <c r="E82" i="19"/>
  <c r="S75" i="18"/>
  <c r="T58" i="18"/>
  <c r="R55" i="18"/>
  <c r="E69" i="18"/>
  <c r="S55" i="18"/>
  <c r="R69" i="18"/>
  <c r="E55" i="18"/>
  <c r="U39" i="18"/>
  <c r="S42" i="18"/>
  <c r="T29" i="18"/>
  <c r="R32" i="18"/>
  <c r="Q26" i="18"/>
  <c r="P61" i="18"/>
  <c r="R61" i="18"/>
  <c r="Q75" i="18"/>
  <c r="U75" i="18" s="1"/>
  <c r="U111" i="18"/>
  <c r="T99" i="18"/>
  <c r="S97" i="18"/>
  <c r="E82" i="18"/>
  <c r="Q68" i="17"/>
  <c r="T57" i="17"/>
  <c r="E55" i="17"/>
  <c r="T44" i="17"/>
  <c r="S69" i="17"/>
  <c r="T29" i="17"/>
  <c r="T28" i="17"/>
  <c r="P32" i="17"/>
  <c r="Q32" i="17"/>
  <c r="R26" i="17"/>
  <c r="T24" i="17"/>
  <c r="E26" i="17"/>
  <c r="T26" i="17" s="1"/>
  <c r="R69" i="17"/>
  <c r="E75" i="17"/>
  <c r="R75" i="17"/>
  <c r="E61" i="17"/>
  <c r="T61" i="17" s="1"/>
  <c r="E69" i="17"/>
  <c r="S75" i="17"/>
  <c r="T64" i="16"/>
  <c r="S68" i="16"/>
  <c r="T57" i="16"/>
  <c r="E75" i="16"/>
  <c r="T50" i="16"/>
  <c r="T48" i="16"/>
  <c r="R42" i="16"/>
  <c r="Q69" i="16"/>
  <c r="U69" i="16" s="1"/>
  <c r="R75" i="16"/>
  <c r="P42" i="16"/>
  <c r="E32" i="16"/>
  <c r="U32" i="16" s="1"/>
  <c r="T28" i="16"/>
  <c r="Q32" i="16"/>
  <c r="S32" i="16"/>
  <c r="T24" i="16"/>
  <c r="P26" i="16"/>
  <c r="R26" i="16"/>
  <c r="U49" i="16"/>
  <c r="E61" i="16"/>
  <c r="T61" i="16" s="1"/>
  <c r="P61" i="16"/>
  <c r="R69" i="16"/>
  <c r="S75" i="16"/>
  <c r="S69" i="16"/>
  <c r="L114" i="16"/>
  <c r="R114" i="16" s="1"/>
  <c r="M114" i="16"/>
  <c r="S114" i="16" s="1"/>
  <c r="T112" i="16"/>
  <c r="U110" i="16"/>
  <c r="P68" i="15"/>
  <c r="R68" i="15"/>
  <c r="Q68" i="15"/>
  <c r="S68" i="15"/>
  <c r="E68" i="15"/>
  <c r="T58" i="15"/>
  <c r="T57" i="15"/>
  <c r="Q42" i="15"/>
  <c r="Q32" i="15"/>
  <c r="E69" i="15"/>
  <c r="R75" i="15"/>
  <c r="S75" i="15"/>
  <c r="T25" i="15"/>
  <c r="E75" i="15"/>
  <c r="E55" i="15"/>
  <c r="P69" i="15"/>
  <c r="T69" i="15" s="1"/>
  <c r="P55" i="15"/>
  <c r="R55" i="15"/>
  <c r="R69" i="15"/>
  <c r="E61" i="15"/>
  <c r="T61" i="15" s="1"/>
  <c r="T59" i="15"/>
  <c r="P61" i="15"/>
  <c r="Q61" i="15"/>
  <c r="U99" i="15"/>
  <c r="U101" i="15"/>
  <c r="E82" i="15"/>
  <c r="U64" i="14"/>
  <c r="P68" i="14"/>
  <c r="E68" i="14"/>
  <c r="T57" i="14"/>
  <c r="T52" i="14"/>
  <c r="T51" i="14"/>
  <c r="U48" i="14"/>
  <c r="E55" i="14"/>
  <c r="T44" i="14"/>
  <c r="R42" i="14"/>
  <c r="Q69" i="14"/>
  <c r="U69" i="14" s="1"/>
  <c r="P75" i="14"/>
  <c r="T75" i="14" s="1"/>
  <c r="P32" i="14"/>
  <c r="T32" i="14" s="1"/>
  <c r="Q32" i="14"/>
  <c r="R32" i="14"/>
  <c r="P26" i="14"/>
  <c r="R26" i="14"/>
  <c r="Q26" i="14"/>
  <c r="S26" i="14"/>
  <c r="T25" i="14"/>
  <c r="S55" i="14"/>
  <c r="Q75" i="14"/>
  <c r="U75" i="14" s="1"/>
  <c r="S69" i="14"/>
  <c r="R75" i="14"/>
  <c r="E69" i="14"/>
  <c r="S75" i="14"/>
  <c r="E75" i="14"/>
  <c r="U59" i="14"/>
  <c r="R69" i="14"/>
  <c r="R97" i="14"/>
  <c r="U104" i="14"/>
  <c r="P68" i="13"/>
  <c r="Q68" i="13"/>
  <c r="E61" i="13"/>
  <c r="T52" i="13"/>
  <c r="T44" i="13"/>
  <c r="T39" i="13"/>
  <c r="E42" i="13"/>
  <c r="S42" i="13"/>
  <c r="P42" i="13"/>
  <c r="R42" i="13"/>
  <c r="Q26" i="13"/>
  <c r="S26" i="13"/>
  <c r="P26" i="13"/>
  <c r="P55" i="13"/>
  <c r="T55" i="13" s="1"/>
  <c r="Q55" i="13"/>
  <c r="U55" i="13" s="1"/>
  <c r="Q69" i="13"/>
  <c r="U69" i="13" s="1"/>
  <c r="S75" i="13"/>
  <c r="P61" i="13"/>
  <c r="R61" i="13"/>
  <c r="P69" i="13"/>
  <c r="T69" i="13" s="1"/>
  <c r="P75" i="13"/>
  <c r="T75" i="13" s="1"/>
  <c r="R69" i="13"/>
  <c r="R75" i="13"/>
  <c r="T60" i="13"/>
  <c r="T103" i="13"/>
  <c r="T105" i="13"/>
  <c r="E82" i="13"/>
  <c r="U63" i="12"/>
  <c r="E61" i="12"/>
  <c r="T61" i="12" s="1"/>
  <c r="T47" i="12"/>
  <c r="E55" i="12"/>
  <c r="R42" i="12"/>
  <c r="Q26" i="12"/>
  <c r="S26" i="12"/>
  <c r="E69" i="12"/>
  <c r="Q55" i="12"/>
  <c r="U55" i="12" s="1"/>
  <c r="E75" i="12"/>
  <c r="P61" i="12"/>
  <c r="R61" i="12"/>
  <c r="Q69" i="12"/>
  <c r="U69" i="12" s="1"/>
  <c r="P75" i="12"/>
  <c r="T75" i="12" s="1"/>
  <c r="Q61" i="12"/>
  <c r="S61" i="12"/>
  <c r="Q75" i="12"/>
  <c r="U75" i="12" s="1"/>
  <c r="U100" i="12"/>
  <c r="E68" i="11"/>
  <c r="U58" i="11"/>
  <c r="Q61" i="11"/>
  <c r="S42" i="11"/>
  <c r="E42" i="11"/>
  <c r="R42" i="11"/>
  <c r="T28" i="11"/>
  <c r="S26" i="11"/>
  <c r="Q69" i="11"/>
  <c r="U69" i="11" s="1"/>
  <c r="R69" i="11"/>
  <c r="S69" i="11"/>
  <c r="E75" i="11"/>
  <c r="E69" i="11"/>
  <c r="U59" i="11"/>
  <c r="P61" i="11"/>
  <c r="R61" i="11"/>
  <c r="S75" i="11"/>
  <c r="S61" i="11"/>
  <c r="R75" i="11"/>
  <c r="T104" i="11"/>
  <c r="T99" i="11"/>
  <c r="P68" i="10"/>
  <c r="R68" i="10"/>
  <c r="E61" i="10"/>
  <c r="T57" i="10"/>
  <c r="T51" i="10"/>
  <c r="R55" i="10"/>
  <c r="S69" i="10"/>
  <c r="S75" i="10"/>
  <c r="S42" i="10"/>
  <c r="U29" i="10"/>
  <c r="T28" i="10"/>
  <c r="S26" i="10"/>
  <c r="T25" i="10"/>
  <c r="E26" i="10"/>
  <c r="R75" i="10"/>
  <c r="E75" i="10"/>
  <c r="E69" i="10"/>
  <c r="P75" i="10"/>
  <c r="T75" i="10" s="1"/>
  <c r="R69" i="10"/>
  <c r="T63" i="9"/>
  <c r="U64" i="9"/>
  <c r="E55" i="9"/>
  <c r="P55" i="9"/>
  <c r="S75" i="9"/>
  <c r="P42" i="9"/>
  <c r="R42" i="9"/>
  <c r="U24" i="9"/>
  <c r="E26" i="9"/>
  <c r="U26" i="9" s="1"/>
  <c r="P26" i="9"/>
  <c r="R26" i="9"/>
  <c r="Q26" i="9"/>
  <c r="S26" i="9"/>
  <c r="T25" i="9"/>
  <c r="E75" i="9"/>
  <c r="Q55" i="9"/>
  <c r="S55" i="9"/>
  <c r="Q75" i="9"/>
  <c r="U75" i="9" s="1"/>
  <c r="P75" i="9"/>
  <c r="T75" i="9" s="1"/>
  <c r="R55" i="9"/>
  <c r="T49" i="9"/>
  <c r="R69" i="9"/>
  <c r="R75" i="9"/>
  <c r="T99" i="9"/>
  <c r="T101" i="9"/>
  <c r="U63" i="8"/>
  <c r="E61" i="8"/>
  <c r="T58" i="8"/>
  <c r="U50" i="8"/>
  <c r="R69" i="8"/>
  <c r="T47" i="8"/>
  <c r="S42" i="8"/>
  <c r="P42" i="8"/>
  <c r="R42" i="8"/>
  <c r="P26" i="8"/>
  <c r="R26" i="8"/>
  <c r="S26" i="8"/>
  <c r="Q55" i="8"/>
  <c r="S75" i="8"/>
  <c r="E75" i="8"/>
  <c r="P61" i="8"/>
  <c r="R61" i="8"/>
  <c r="Q69" i="8"/>
  <c r="Q61" i="8"/>
  <c r="S61" i="8"/>
  <c r="R75" i="8"/>
  <c r="S69" i="8"/>
  <c r="Q75" i="8"/>
  <c r="U75" i="8" s="1"/>
  <c r="T59" i="8"/>
  <c r="T99" i="8"/>
  <c r="T101" i="8"/>
  <c r="T103" i="8"/>
  <c r="T98" i="8"/>
  <c r="T104" i="8"/>
  <c r="T65" i="7"/>
  <c r="T58" i="7"/>
  <c r="U48" i="7"/>
  <c r="S42" i="7"/>
  <c r="S75" i="7"/>
  <c r="P32" i="7"/>
  <c r="R32" i="7"/>
  <c r="E75" i="7"/>
  <c r="E55" i="7"/>
  <c r="U49" i="7"/>
  <c r="R55" i="7"/>
  <c r="S55" i="7"/>
  <c r="R75" i="7"/>
  <c r="E69" i="7"/>
  <c r="U59" i="7"/>
  <c r="R69" i="7"/>
  <c r="S61" i="7"/>
  <c r="S69" i="7"/>
  <c r="T112" i="7"/>
  <c r="T108" i="7"/>
  <c r="E82" i="7"/>
  <c r="P68" i="6"/>
  <c r="R68" i="6"/>
  <c r="S68" i="6"/>
  <c r="T65" i="6"/>
  <c r="E61" i="6"/>
  <c r="U61" i="6" s="1"/>
  <c r="U47" i="6"/>
  <c r="R32" i="6"/>
  <c r="Q32" i="6"/>
  <c r="S32" i="6"/>
  <c r="E32" i="6"/>
  <c r="E69" i="6"/>
  <c r="E75" i="6"/>
  <c r="R75" i="6"/>
  <c r="P55" i="6"/>
  <c r="R55" i="6"/>
  <c r="E55" i="6"/>
  <c r="R69" i="6"/>
  <c r="P69" i="6"/>
  <c r="T69" i="6" s="1"/>
  <c r="S69" i="6"/>
  <c r="S75" i="6"/>
  <c r="T98" i="6"/>
  <c r="T100" i="6"/>
  <c r="U109" i="6"/>
  <c r="U65" i="5"/>
  <c r="E61" i="5"/>
  <c r="T51" i="5"/>
  <c r="T50" i="5"/>
  <c r="U44" i="5"/>
  <c r="T39" i="5"/>
  <c r="E75" i="5"/>
  <c r="P42" i="5"/>
  <c r="T42" i="5" s="1"/>
  <c r="R42" i="5"/>
  <c r="E26" i="5"/>
  <c r="P75" i="5"/>
  <c r="T75" i="5" s="1"/>
  <c r="R26" i="5"/>
  <c r="Q26" i="5"/>
  <c r="S26" i="5"/>
  <c r="U25" i="5"/>
  <c r="Q55" i="5"/>
  <c r="S55" i="5"/>
  <c r="T49" i="5"/>
  <c r="P69" i="5"/>
  <c r="T69" i="5" s="1"/>
  <c r="Q75" i="5"/>
  <c r="U75" i="5" s="1"/>
  <c r="Q69" i="5"/>
  <c r="U69" i="5" s="1"/>
  <c r="R75" i="5"/>
  <c r="R69" i="5"/>
  <c r="T60" i="5"/>
  <c r="S69" i="5"/>
  <c r="E69" i="5"/>
  <c r="R97" i="5"/>
  <c r="T98" i="5"/>
  <c r="T112" i="5"/>
  <c r="T58" i="4"/>
  <c r="T47" i="4"/>
  <c r="T39" i="4"/>
  <c r="Q26" i="4"/>
  <c r="E75" i="4"/>
  <c r="S69" i="4"/>
  <c r="E69" i="4"/>
  <c r="R75" i="4"/>
  <c r="S75" i="4"/>
  <c r="R69" i="4"/>
  <c r="T101" i="4"/>
  <c r="T105" i="4"/>
  <c r="P68" i="3"/>
  <c r="R68" i="3"/>
  <c r="Q68" i="3"/>
  <c r="S68" i="3"/>
  <c r="T65" i="3"/>
  <c r="T50" i="3"/>
  <c r="E55" i="3"/>
  <c r="T44" i="3"/>
  <c r="R42" i="3"/>
  <c r="S32" i="3"/>
  <c r="R69" i="3"/>
  <c r="R75" i="3"/>
  <c r="P26" i="3"/>
  <c r="R26" i="3"/>
  <c r="T24" i="3"/>
  <c r="U25" i="3"/>
  <c r="E26" i="3"/>
  <c r="T26" i="3" s="1"/>
  <c r="R55" i="3"/>
  <c r="S55" i="3"/>
  <c r="T49" i="3"/>
  <c r="R61" i="3"/>
  <c r="P69" i="3"/>
  <c r="T69" i="3" s="1"/>
  <c r="S69" i="3"/>
  <c r="E61" i="3"/>
  <c r="U61" i="3" s="1"/>
  <c r="S75" i="3"/>
  <c r="E69" i="3"/>
  <c r="E75" i="3"/>
  <c r="U108" i="3"/>
  <c r="T106" i="3"/>
  <c r="T102" i="3"/>
  <c r="U100" i="3"/>
  <c r="T98" i="3"/>
  <c r="R68" i="2"/>
  <c r="T63" i="2"/>
  <c r="E61" i="2"/>
  <c r="P61" i="2"/>
  <c r="E55" i="2"/>
  <c r="T48" i="2"/>
  <c r="U44" i="2"/>
  <c r="Q75" i="2"/>
  <c r="U75" i="2" s="1"/>
  <c r="P42" i="2"/>
  <c r="T42" i="2" s="1"/>
  <c r="R42" i="2"/>
  <c r="S42" i="2"/>
  <c r="U24" i="2"/>
  <c r="P26" i="2"/>
  <c r="R26" i="2"/>
  <c r="Q26" i="2"/>
  <c r="S26" i="2"/>
  <c r="E26" i="2"/>
  <c r="T26" i="2" s="1"/>
  <c r="E69" i="2"/>
  <c r="Q69" i="2"/>
  <c r="U69" i="2" s="1"/>
  <c r="P75" i="2"/>
  <c r="T75" i="2" s="1"/>
  <c r="Q55" i="2"/>
  <c r="S75" i="2"/>
  <c r="R61" i="2"/>
  <c r="T59" i="2"/>
  <c r="R69" i="2"/>
  <c r="S69" i="2"/>
  <c r="R75" i="2"/>
  <c r="U102" i="2"/>
  <c r="T104" i="2"/>
  <c r="T111" i="2"/>
  <c r="E82" i="2"/>
  <c r="S68" i="1"/>
  <c r="E68" i="1"/>
  <c r="P68" i="1"/>
  <c r="Q55" i="1"/>
  <c r="E55" i="1"/>
  <c r="S55" i="1"/>
  <c r="R42" i="1"/>
  <c r="S42" i="1"/>
  <c r="R75" i="1"/>
  <c r="P42" i="1"/>
  <c r="Q32" i="1"/>
  <c r="E32" i="1"/>
  <c r="P26" i="1"/>
  <c r="E75" i="1"/>
  <c r="R26" i="1"/>
  <c r="R55" i="1"/>
  <c r="E69" i="1"/>
  <c r="P61" i="1"/>
  <c r="R69" i="1"/>
  <c r="Q61" i="1"/>
  <c r="S61" i="1"/>
  <c r="S69" i="1"/>
  <c r="T60" i="1"/>
  <c r="T59" i="1"/>
  <c r="S75" i="1"/>
  <c r="E61" i="1"/>
  <c r="U61" i="1" s="1"/>
  <c r="T104" i="1"/>
  <c r="T98" i="1"/>
  <c r="T100" i="1"/>
  <c r="T111" i="1"/>
  <c r="T103" i="1"/>
  <c r="T35" i="1"/>
  <c r="U35" i="1"/>
  <c r="T26" i="4"/>
  <c r="T61" i="3"/>
  <c r="U32" i="1"/>
  <c r="T32" i="1"/>
  <c r="U61" i="2"/>
  <c r="T61" i="2"/>
  <c r="U26" i="3"/>
  <c r="U26" i="5"/>
  <c r="T26" i="5"/>
  <c r="S32" i="1"/>
  <c r="S35" i="1"/>
  <c r="U12" i="1"/>
  <c r="U23" i="1"/>
  <c r="T39" i="1"/>
  <c r="U40" i="1"/>
  <c r="U55" i="1"/>
  <c r="T50" i="1"/>
  <c r="U51" i="1"/>
  <c r="T87" i="1"/>
  <c r="U87" i="1"/>
  <c r="E87" i="1"/>
  <c r="E115" i="1" s="1"/>
  <c r="U115" i="1" s="1"/>
  <c r="U94" i="1"/>
  <c r="U14" i="2"/>
  <c r="U25" i="2"/>
  <c r="U28" i="2"/>
  <c r="U53" i="2"/>
  <c r="U65" i="2"/>
  <c r="U96" i="2"/>
  <c r="U16" i="3"/>
  <c r="U19" i="3"/>
  <c r="U30" i="3"/>
  <c r="T52" i="3"/>
  <c r="Q61" i="3"/>
  <c r="P75" i="3"/>
  <c r="T75" i="3" s="1"/>
  <c r="U94" i="3"/>
  <c r="T94" i="3"/>
  <c r="U14" i="4"/>
  <c r="T14" i="4"/>
  <c r="Q61" i="4"/>
  <c r="P69" i="4"/>
  <c r="T69" i="4" s="1"/>
  <c r="P74" i="4"/>
  <c r="Q61" i="5"/>
  <c r="E74" i="5"/>
  <c r="U17" i="6"/>
  <c r="T17" i="6"/>
  <c r="T9" i="6"/>
  <c r="U9" i="6"/>
  <c r="T26" i="1"/>
  <c r="P87" i="1"/>
  <c r="Q61" i="2"/>
  <c r="T73" i="2"/>
  <c r="U74" i="2"/>
  <c r="T74" i="2"/>
  <c r="U73" i="2"/>
  <c r="T17" i="3"/>
  <c r="Q26" i="3"/>
  <c r="P42" i="3"/>
  <c r="T42" i="3" s="1"/>
  <c r="Q69" i="3"/>
  <c r="U69" i="3" s="1"/>
  <c r="Q75" i="3"/>
  <c r="U75" i="3" s="1"/>
  <c r="T24" i="4"/>
  <c r="U24" i="4"/>
  <c r="U28" i="4"/>
  <c r="T28" i="4"/>
  <c r="U32" i="4"/>
  <c r="T32" i="4"/>
  <c r="T41" i="4"/>
  <c r="U41" i="4"/>
  <c r="T68" i="4"/>
  <c r="U68" i="4"/>
  <c r="T63" i="4"/>
  <c r="R87" i="4"/>
  <c r="U19" i="5"/>
  <c r="T19" i="5"/>
  <c r="E55" i="5"/>
  <c r="T74" i="5"/>
  <c r="U73" i="5"/>
  <c r="U74" i="5"/>
  <c r="T73" i="5"/>
  <c r="T71" i="5"/>
  <c r="U71" i="5"/>
  <c r="T35" i="7"/>
  <c r="Q115" i="1"/>
  <c r="Q114" i="1"/>
  <c r="U87" i="2"/>
  <c r="E87" i="2"/>
  <c r="E115" i="2" s="1"/>
  <c r="U115" i="2" s="1"/>
  <c r="T87" i="2"/>
  <c r="U32" i="3"/>
  <c r="T32" i="3"/>
  <c r="U35" i="3"/>
  <c r="T35" i="3"/>
  <c r="Q42" i="3"/>
  <c r="U42" i="3" s="1"/>
  <c r="U68" i="3"/>
  <c r="T68" i="3"/>
  <c r="T63" i="3"/>
  <c r="U55" i="4"/>
  <c r="T55" i="4"/>
  <c r="U45" i="4"/>
  <c r="T45" i="4"/>
  <c r="P55" i="4"/>
  <c r="T95" i="4"/>
  <c r="U95" i="4"/>
  <c r="T15" i="5"/>
  <c r="U15" i="5"/>
  <c r="T29" i="5"/>
  <c r="U29" i="5"/>
  <c r="P55" i="1"/>
  <c r="T55" i="1" s="1"/>
  <c r="Q68" i="1"/>
  <c r="P69" i="1"/>
  <c r="T69" i="1" s="1"/>
  <c r="Q73" i="1"/>
  <c r="P74" i="1"/>
  <c r="R87" i="1"/>
  <c r="P32" i="2"/>
  <c r="T32" i="2" s="1"/>
  <c r="P35" i="2"/>
  <c r="T35" i="2" s="1"/>
  <c r="P87" i="2"/>
  <c r="E68" i="3"/>
  <c r="P87" i="3"/>
  <c r="T93" i="3"/>
  <c r="U93" i="3"/>
  <c r="T13" i="4"/>
  <c r="U13" i="4"/>
  <c r="P35" i="4"/>
  <c r="P42" i="4"/>
  <c r="U53" i="4"/>
  <c r="T53" i="4"/>
  <c r="T46" i="5"/>
  <c r="U46" i="5"/>
  <c r="T55" i="2"/>
  <c r="U55" i="2"/>
  <c r="R17" i="1"/>
  <c r="Q74" i="1"/>
  <c r="P75" i="1"/>
  <c r="T75" i="1" s="1"/>
  <c r="P17" i="2"/>
  <c r="T17" i="2" s="1"/>
  <c r="Q32" i="2"/>
  <c r="U32" i="2" s="1"/>
  <c r="Q35" i="2"/>
  <c r="U35" i="2" s="1"/>
  <c r="P68" i="2"/>
  <c r="T68" i="2" s="1"/>
  <c r="P73" i="2"/>
  <c r="Q87" i="2"/>
  <c r="P55" i="3"/>
  <c r="T55" i="3" s="1"/>
  <c r="Q87" i="3"/>
  <c r="Q35" i="4"/>
  <c r="Q42" i="4"/>
  <c r="U42" i="4" s="1"/>
  <c r="U65" i="4"/>
  <c r="T65" i="4"/>
  <c r="T54" i="5"/>
  <c r="U54" i="5"/>
  <c r="T32" i="6"/>
  <c r="U32" i="6"/>
  <c r="Q17" i="1"/>
  <c r="U17" i="1" s="1"/>
  <c r="Q69" i="1"/>
  <c r="U69" i="1" s="1"/>
  <c r="T28" i="1"/>
  <c r="T45" i="1"/>
  <c r="T53" i="1"/>
  <c r="T65" i="1"/>
  <c r="Q75" i="1"/>
  <c r="U75" i="1" s="1"/>
  <c r="T88" i="1"/>
  <c r="T96" i="1"/>
  <c r="T16" i="2"/>
  <c r="Q17" i="2"/>
  <c r="U17" i="2" s="1"/>
  <c r="T19" i="2"/>
  <c r="T30" i="2"/>
  <c r="T47" i="2"/>
  <c r="P55" i="2"/>
  <c r="T58" i="2"/>
  <c r="T67" i="2"/>
  <c r="Q68" i="2"/>
  <c r="U68" i="2" s="1"/>
  <c r="P69" i="2"/>
  <c r="T69" i="2" s="1"/>
  <c r="T72" i="2"/>
  <c r="Q73" i="2"/>
  <c r="P74" i="2"/>
  <c r="R87" i="2"/>
  <c r="T90" i="2"/>
  <c r="T10" i="3"/>
  <c r="T21" i="3"/>
  <c r="P32" i="3"/>
  <c r="P35" i="3"/>
  <c r="T38" i="3"/>
  <c r="T48" i="3"/>
  <c r="Q55" i="3"/>
  <c r="U55" i="3" s="1"/>
  <c r="T64" i="3"/>
  <c r="R87" i="3"/>
  <c r="P17" i="4"/>
  <c r="P32" i="4"/>
  <c r="T44" i="4"/>
  <c r="U44" i="4"/>
  <c r="U51" i="4"/>
  <c r="T61" i="4"/>
  <c r="U61" i="4"/>
  <c r="T24" i="5"/>
  <c r="P55" i="5"/>
  <c r="T66" i="5"/>
  <c r="U66" i="5"/>
  <c r="Q68" i="5"/>
  <c r="T61" i="7"/>
  <c r="U61" i="7"/>
  <c r="T68" i="1"/>
  <c r="U68" i="1"/>
  <c r="R68" i="1"/>
  <c r="S87" i="1"/>
  <c r="T17" i="1"/>
  <c r="T14" i="1"/>
  <c r="T25" i="1"/>
  <c r="Q26" i="1"/>
  <c r="U26" i="1" s="1"/>
  <c r="T42" i="1"/>
  <c r="U42" i="1"/>
  <c r="T13" i="1"/>
  <c r="T24" i="1"/>
  <c r="T41" i="1"/>
  <c r="T44" i="1"/>
  <c r="U45" i="1"/>
  <c r="T52" i="1"/>
  <c r="T64" i="1"/>
  <c r="U88" i="1"/>
  <c r="T95" i="1"/>
  <c r="T15" i="2"/>
  <c r="T29" i="2"/>
  <c r="T46" i="2"/>
  <c r="T54" i="2"/>
  <c r="T57" i="2"/>
  <c r="T66" i="2"/>
  <c r="T71" i="2"/>
  <c r="S87" i="2"/>
  <c r="T89" i="2"/>
  <c r="T9" i="3"/>
  <c r="T20" i="3"/>
  <c r="T31" i="3"/>
  <c r="T34" i="3"/>
  <c r="T37" i="3"/>
  <c r="T47" i="3"/>
  <c r="T53" i="3"/>
  <c r="S87" i="3"/>
  <c r="Q17" i="4"/>
  <c r="U25" i="4"/>
  <c r="T25" i="4"/>
  <c r="Q32" i="4"/>
  <c r="T50" i="4"/>
  <c r="T52" i="4"/>
  <c r="U52" i="4"/>
  <c r="U63" i="4"/>
  <c r="T87" i="4"/>
  <c r="U87" i="4"/>
  <c r="E87" i="4"/>
  <c r="E115" i="4" s="1"/>
  <c r="T115" i="4" s="1"/>
  <c r="U88" i="4"/>
  <c r="T88" i="4"/>
  <c r="U34" i="5"/>
  <c r="U32" i="7"/>
  <c r="T32" i="7"/>
  <c r="T61" i="8"/>
  <c r="U61" i="8"/>
  <c r="T63" i="1"/>
  <c r="U74" i="1"/>
  <c r="U73" i="1"/>
  <c r="T73" i="1"/>
  <c r="T74" i="1"/>
  <c r="U42" i="2"/>
  <c r="T45" i="2"/>
  <c r="U71" i="2"/>
  <c r="T88" i="2"/>
  <c r="U9" i="3"/>
  <c r="U37" i="3"/>
  <c r="U63" i="3"/>
  <c r="U35" i="4"/>
  <c r="U46" i="4"/>
  <c r="P61" i="4"/>
  <c r="T64" i="4"/>
  <c r="U64" i="4"/>
  <c r="Q75" i="4"/>
  <c r="U75" i="4" s="1"/>
  <c r="P87" i="4"/>
  <c r="U96" i="4"/>
  <c r="T96" i="4"/>
  <c r="U16" i="5"/>
  <c r="T16" i="5"/>
  <c r="U30" i="5"/>
  <c r="T30" i="5"/>
  <c r="T57" i="5"/>
  <c r="U57" i="5"/>
  <c r="T89" i="5"/>
  <c r="U89" i="5"/>
  <c r="T26" i="6"/>
  <c r="U26" i="6"/>
  <c r="T35" i="6"/>
  <c r="U74" i="4"/>
  <c r="U73" i="4"/>
  <c r="T73" i="4"/>
  <c r="T74" i="4"/>
  <c r="U17" i="5"/>
  <c r="U61" i="5"/>
  <c r="T61" i="5"/>
  <c r="U20" i="6"/>
  <c r="U31" i="6"/>
  <c r="U34" i="6"/>
  <c r="U48" i="6"/>
  <c r="U59" i="6"/>
  <c r="R87" i="6"/>
  <c r="U91" i="6"/>
  <c r="U11" i="7"/>
  <c r="U22" i="7"/>
  <c r="T26" i="7"/>
  <c r="U26" i="7"/>
  <c r="U39" i="7"/>
  <c r="U50" i="7"/>
  <c r="P87" i="7"/>
  <c r="U93" i="7"/>
  <c r="U13" i="8"/>
  <c r="U24" i="8"/>
  <c r="U41" i="8"/>
  <c r="U44" i="8"/>
  <c r="U52" i="8"/>
  <c r="U64" i="8"/>
  <c r="U74" i="8"/>
  <c r="U73" i="8"/>
  <c r="T73" i="8"/>
  <c r="T74" i="8"/>
  <c r="U95" i="8"/>
  <c r="U17" i="9"/>
  <c r="T17" i="9"/>
  <c r="U15" i="9"/>
  <c r="U29" i="9"/>
  <c r="T42" i="9"/>
  <c r="U46" i="9"/>
  <c r="U54" i="9"/>
  <c r="U57" i="9"/>
  <c r="U61" i="9"/>
  <c r="T61" i="9"/>
  <c r="U66" i="9"/>
  <c r="Q73" i="9"/>
  <c r="P87" i="9"/>
  <c r="U95" i="9"/>
  <c r="U17" i="10"/>
  <c r="T9" i="10"/>
  <c r="U19" i="10"/>
  <c r="P17" i="12"/>
  <c r="T17" i="12" s="1"/>
  <c r="P26" i="12"/>
  <c r="T26" i="14"/>
  <c r="U26" i="14"/>
  <c r="T32" i="5"/>
  <c r="U32" i="5"/>
  <c r="Q42" i="5"/>
  <c r="U42" i="5" s="1"/>
  <c r="P61" i="5"/>
  <c r="P26" i="6"/>
  <c r="Q55" i="6"/>
  <c r="Q69" i="6"/>
  <c r="U69" i="6" s="1"/>
  <c r="Q74" i="6"/>
  <c r="P75" i="6"/>
  <c r="T75" i="6" s="1"/>
  <c r="S87" i="6"/>
  <c r="P17" i="7"/>
  <c r="T17" i="7" s="1"/>
  <c r="Q32" i="7"/>
  <c r="Q35" i="7"/>
  <c r="U35" i="7" s="1"/>
  <c r="U68" i="7"/>
  <c r="T68" i="7"/>
  <c r="P68" i="7"/>
  <c r="P73" i="7"/>
  <c r="Q87" i="7"/>
  <c r="U55" i="8"/>
  <c r="T55" i="8"/>
  <c r="T87" i="8"/>
  <c r="U87" i="8"/>
  <c r="E87" i="8"/>
  <c r="E115" i="8" s="1"/>
  <c r="U115" i="8" s="1"/>
  <c r="T32" i="9"/>
  <c r="U32" i="9"/>
  <c r="U35" i="9"/>
  <c r="Q42" i="9"/>
  <c r="U42" i="9" s="1"/>
  <c r="P61" i="9"/>
  <c r="U91" i="9"/>
  <c r="T91" i="9"/>
  <c r="P26" i="10"/>
  <c r="T26" i="10" s="1"/>
  <c r="U48" i="10"/>
  <c r="P69" i="10"/>
  <c r="T69" i="10" s="1"/>
  <c r="U93" i="10"/>
  <c r="T93" i="10"/>
  <c r="Q17" i="11"/>
  <c r="U39" i="11"/>
  <c r="U44" i="11"/>
  <c r="T44" i="11"/>
  <c r="U23" i="12"/>
  <c r="U26" i="13"/>
  <c r="T26" i="13"/>
  <c r="Q26" i="6"/>
  <c r="U42" i="6"/>
  <c r="T42" i="6"/>
  <c r="P42" i="6"/>
  <c r="T61" i="6"/>
  <c r="Q75" i="6"/>
  <c r="U75" i="6" s="1"/>
  <c r="Q17" i="7"/>
  <c r="P55" i="7"/>
  <c r="T55" i="7" s="1"/>
  <c r="Q68" i="7"/>
  <c r="P69" i="7"/>
  <c r="T69" i="7" s="1"/>
  <c r="Q73" i="7"/>
  <c r="P74" i="7"/>
  <c r="U26" i="8"/>
  <c r="T26" i="8"/>
  <c r="P32" i="8"/>
  <c r="P35" i="8"/>
  <c r="T35" i="8" s="1"/>
  <c r="P115" i="8"/>
  <c r="Q61" i="9"/>
  <c r="Q26" i="10"/>
  <c r="U26" i="10" s="1"/>
  <c r="T32" i="10"/>
  <c r="U32" i="10"/>
  <c r="T38" i="10"/>
  <c r="U38" i="10"/>
  <c r="T49" i="10"/>
  <c r="U49" i="10"/>
  <c r="U61" i="10"/>
  <c r="T61" i="10"/>
  <c r="Q69" i="10"/>
  <c r="U69" i="10" s="1"/>
  <c r="P35" i="11"/>
  <c r="T35" i="11" s="1"/>
  <c r="T40" i="11"/>
  <c r="U40" i="11"/>
  <c r="P55" i="11"/>
  <c r="T28" i="12"/>
  <c r="U28" i="12"/>
  <c r="P68" i="4"/>
  <c r="P73" i="4"/>
  <c r="Q87" i="4"/>
  <c r="T55" i="5"/>
  <c r="U55" i="5"/>
  <c r="U87" i="5"/>
  <c r="E87" i="5"/>
  <c r="E115" i="5" s="1"/>
  <c r="U115" i="5" s="1"/>
  <c r="T87" i="5"/>
  <c r="Q42" i="6"/>
  <c r="P61" i="6"/>
  <c r="P26" i="7"/>
  <c r="Q55" i="7"/>
  <c r="U55" i="7" s="1"/>
  <c r="Q69" i="7"/>
  <c r="U69" i="7" s="1"/>
  <c r="Q74" i="7"/>
  <c r="P75" i="7"/>
  <c r="T75" i="7" s="1"/>
  <c r="S87" i="7"/>
  <c r="P17" i="8"/>
  <c r="T17" i="8" s="1"/>
  <c r="Q32" i="8"/>
  <c r="U32" i="8" s="1"/>
  <c r="Q35" i="8"/>
  <c r="U35" i="8" s="1"/>
  <c r="T68" i="8"/>
  <c r="U68" i="8"/>
  <c r="P68" i="8"/>
  <c r="P73" i="8"/>
  <c r="Q87" i="8"/>
  <c r="T55" i="9"/>
  <c r="U55" i="9"/>
  <c r="U11" i="10"/>
  <c r="T11" i="10"/>
  <c r="P55" i="10"/>
  <c r="T55" i="10" s="1"/>
  <c r="T60" i="10"/>
  <c r="U60" i="10"/>
  <c r="P61" i="10"/>
  <c r="E73" i="10"/>
  <c r="U13" i="11"/>
  <c r="T13" i="11"/>
  <c r="U24" i="11"/>
  <c r="T24" i="11"/>
  <c r="P26" i="11"/>
  <c r="T26" i="11" s="1"/>
  <c r="P32" i="11"/>
  <c r="Q35" i="11"/>
  <c r="U35" i="11" s="1"/>
  <c r="U52" i="11"/>
  <c r="T52" i="11"/>
  <c r="Q55" i="11"/>
  <c r="U68" i="11"/>
  <c r="T68" i="11"/>
  <c r="T63" i="11"/>
  <c r="U63" i="11"/>
  <c r="T94" i="11"/>
  <c r="U94" i="11"/>
  <c r="T14" i="12"/>
  <c r="U14" i="12"/>
  <c r="U32" i="15"/>
  <c r="T32" i="15"/>
  <c r="P32" i="5"/>
  <c r="P35" i="5"/>
  <c r="T35" i="5" s="1"/>
  <c r="P87" i="5"/>
  <c r="Q61" i="6"/>
  <c r="T73" i="6"/>
  <c r="U74" i="6"/>
  <c r="T74" i="6"/>
  <c r="U73" i="6"/>
  <c r="U17" i="7"/>
  <c r="Q26" i="7"/>
  <c r="U42" i="7"/>
  <c r="P42" i="7"/>
  <c r="T42" i="7" s="1"/>
  <c r="Q75" i="7"/>
  <c r="U75" i="7" s="1"/>
  <c r="Q17" i="8"/>
  <c r="U17" i="8" s="1"/>
  <c r="P55" i="8"/>
  <c r="Q68" i="8"/>
  <c r="P69" i="8"/>
  <c r="T69" i="8" s="1"/>
  <c r="Q73" i="8"/>
  <c r="P74" i="8"/>
  <c r="R87" i="8"/>
  <c r="P32" i="9"/>
  <c r="P35" i="9"/>
  <c r="T35" i="9" s="1"/>
  <c r="T90" i="9"/>
  <c r="U90" i="9"/>
  <c r="U22" i="10"/>
  <c r="T22" i="10"/>
  <c r="T37" i="10"/>
  <c r="Q55" i="10"/>
  <c r="U55" i="10" s="1"/>
  <c r="T92" i="10"/>
  <c r="U92" i="10"/>
  <c r="Q32" i="11"/>
  <c r="P75" i="11"/>
  <c r="T75" i="11" s="1"/>
  <c r="T45" i="12"/>
  <c r="U45" i="12"/>
  <c r="U35" i="16"/>
  <c r="T95" i="3"/>
  <c r="T15" i="4"/>
  <c r="P26" i="4"/>
  <c r="T29" i="4"/>
  <c r="T46" i="4"/>
  <c r="T54" i="4"/>
  <c r="Q55" i="4"/>
  <c r="T57" i="4"/>
  <c r="T66" i="4"/>
  <c r="Q69" i="4"/>
  <c r="U69" i="4" s="1"/>
  <c r="T71" i="4"/>
  <c r="Q74" i="4"/>
  <c r="P75" i="4"/>
  <c r="T75" i="4" s="1"/>
  <c r="S87" i="4"/>
  <c r="T89" i="4"/>
  <c r="T9" i="5"/>
  <c r="P17" i="5"/>
  <c r="T17" i="5" s="1"/>
  <c r="T20" i="5"/>
  <c r="T31" i="5"/>
  <c r="Q32" i="5"/>
  <c r="T34" i="5"/>
  <c r="Q35" i="5"/>
  <c r="U35" i="5" s="1"/>
  <c r="T37" i="5"/>
  <c r="T48" i="5"/>
  <c r="T59" i="5"/>
  <c r="U68" i="5"/>
  <c r="T68" i="5"/>
  <c r="P68" i="5"/>
  <c r="P73" i="5"/>
  <c r="Q87" i="5"/>
  <c r="T91" i="5"/>
  <c r="T11" i="6"/>
  <c r="T22" i="6"/>
  <c r="T39" i="6"/>
  <c r="U55" i="6"/>
  <c r="T55" i="6"/>
  <c r="T50" i="6"/>
  <c r="T87" i="6"/>
  <c r="E87" i="6"/>
  <c r="E115" i="6" s="1"/>
  <c r="U115" i="6" s="1"/>
  <c r="U87" i="6"/>
  <c r="T93" i="6"/>
  <c r="T13" i="7"/>
  <c r="T24" i="7"/>
  <c r="T41" i="7"/>
  <c r="T44" i="7"/>
  <c r="T52" i="7"/>
  <c r="P61" i="7"/>
  <c r="T64" i="7"/>
  <c r="T95" i="7"/>
  <c r="T15" i="8"/>
  <c r="T29" i="8"/>
  <c r="T46" i="8"/>
  <c r="T54" i="8"/>
  <c r="T57" i="8"/>
  <c r="T66" i="8"/>
  <c r="T71" i="8"/>
  <c r="Q74" i="8"/>
  <c r="P75" i="8"/>
  <c r="T75" i="8" s="1"/>
  <c r="S87" i="8"/>
  <c r="T89" i="8"/>
  <c r="T9" i="9"/>
  <c r="T20" i="9"/>
  <c r="T31" i="9"/>
  <c r="T34" i="9"/>
  <c r="T37" i="9"/>
  <c r="T48" i="9"/>
  <c r="T59" i="9"/>
  <c r="U68" i="9"/>
  <c r="T68" i="9"/>
  <c r="P68" i="9"/>
  <c r="P69" i="9"/>
  <c r="T69" i="9" s="1"/>
  <c r="T72" i="9"/>
  <c r="U72" i="9"/>
  <c r="P74" i="9"/>
  <c r="U9" i="10"/>
  <c r="P32" i="10"/>
  <c r="S87" i="10"/>
  <c r="U11" i="11"/>
  <c r="U22" i="11"/>
  <c r="U50" i="11"/>
  <c r="P68" i="11"/>
  <c r="U92" i="11"/>
  <c r="U12" i="12"/>
  <c r="U26" i="12"/>
  <c r="T26" i="12"/>
  <c r="U74" i="3"/>
  <c r="T74" i="3"/>
  <c r="U73" i="3"/>
  <c r="T73" i="3"/>
  <c r="T17" i="4"/>
  <c r="U17" i="4"/>
  <c r="T42" i="4"/>
  <c r="U71" i="4"/>
  <c r="U9" i="5"/>
  <c r="U37" i="5"/>
  <c r="T47" i="5"/>
  <c r="T58" i="5"/>
  <c r="T67" i="5"/>
  <c r="T72" i="5"/>
  <c r="R87" i="5"/>
  <c r="T90" i="5"/>
  <c r="T10" i="6"/>
  <c r="T21" i="6"/>
  <c r="T38" i="6"/>
  <c r="T49" i="6"/>
  <c r="T60" i="6"/>
  <c r="P87" i="6"/>
  <c r="T92" i="6"/>
  <c r="T12" i="7"/>
  <c r="T23" i="7"/>
  <c r="T40" i="7"/>
  <c r="T51" i="7"/>
  <c r="T63" i="7"/>
  <c r="U74" i="7"/>
  <c r="T74" i="7"/>
  <c r="U73" i="7"/>
  <c r="T73" i="7"/>
  <c r="T94" i="7"/>
  <c r="U69" i="8"/>
  <c r="T14" i="8"/>
  <c r="T25" i="8"/>
  <c r="T28" i="8"/>
  <c r="T42" i="8"/>
  <c r="U42" i="8"/>
  <c r="T45" i="8"/>
  <c r="T53" i="8"/>
  <c r="T65" i="8"/>
  <c r="U71" i="8"/>
  <c r="T88" i="8"/>
  <c r="T96" i="8"/>
  <c r="U9" i="9"/>
  <c r="T16" i="9"/>
  <c r="T19" i="9"/>
  <c r="T30" i="9"/>
  <c r="U37" i="9"/>
  <c r="T47" i="9"/>
  <c r="T58" i="9"/>
  <c r="T67" i="9"/>
  <c r="Q68" i="9"/>
  <c r="Q69" i="9"/>
  <c r="U69" i="9" s="1"/>
  <c r="S69" i="9"/>
  <c r="Q74" i="9"/>
  <c r="T96" i="9"/>
  <c r="T10" i="10"/>
  <c r="U10" i="10"/>
  <c r="U20" i="10"/>
  <c r="Q32" i="10"/>
  <c r="P42" i="10"/>
  <c r="T42" i="10" s="1"/>
  <c r="E68" i="10"/>
  <c r="T10" i="11"/>
  <c r="T12" i="11"/>
  <c r="U12" i="11"/>
  <c r="T21" i="11"/>
  <c r="T23" i="11"/>
  <c r="U23" i="11"/>
  <c r="T49" i="11"/>
  <c r="T51" i="11"/>
  <c r="U51" i="11"/>
  <c r="U60" i="11"/>
  <c r="Q74" i="11"/>
  <c r="Q32" i="12"/>
  <c r="U35" i="15"/>
  <c r="U87" i="3"/>
  <c r="E87" i="3"/>
  <c r="E115" i="3" s="1"/>
  <c r="T115" i="3" s="1"/>
  <c r="T87" i="3"/>
  <c r="S87" i="5"/>
  <c r="T37" i="6"/>
  <c r="T68" i="6"/>
  <c r="U68" i="6"/>
  <c r="Q87" i="6"/>
  <c r="U63" i="7"/>
  <c r="U87" i="7"/>
  <c r="E87" i="7"/>
  <c r="E115" i="7" s="1"/>
  <c r="U115" i="7" s="1"/>
  <c r="T87" i="7"/>
  <c r="T32" i="8"/>
  <c r="U45" i="8"/>
  <c r="U88" i="8"/>
  <c r="T74" i="9"/>
  <c r="U73" i="9"/>
  <c r="U74" i="9"/>
  <c r="T73" i="9"/>
  <c r="T71" i="9"/>
  <c r="P73" i="9"/>
  <c r="U87" i="9"/>
  <c r="E87" i="9"/>
  <c r="E115" i="9" s="1"/>
  <c r="U115" i="9" s="1"/>
  <c r="T87" i="9"/>
  <c r="P17" i="10"/>
  <c r="T17" i="10" s="1"/>
  <c r="T21" i="10"/>
  <c r="U21" i="10"/>
  <c r="U31" i="10"/>
  <c r="T34" i="10"/>
  <c r="U35" i="10"/>
  <c r="U39" i="10"/>
  <c r="T39" i="10"/>
  <c r="Q42" i="10"/>
  <c r="U42" i="10" s="1"/>
  <c r="U50" i="10"/>
  <c r="T50" i="10"/>
  <c r="P73" i="10"/>
  <c r="Q75" i="10"/>
  <c r="U75" i="10" s="1"/>
  <c r="U32" i="11"/>
  <c r="T32" i="11"/>
  <c r="U41" i="11"/>
  <c r="T41" i="11"/>
  <c r="E61" i="11"/>
  <c r="Q115" i="11"/>
  <c r="Q114" i="11"/>
  <c r="T25" i="12"/>
  <c r="U25" i="12"/>
  <c r="Q42" i="12"/>
  <c r="U42" i="12" s="1"/>
  <c r="U61" i="14"/>
  <c r="T61" i="14"/>
  <c r="T26" i="18"/>
  <c r="U26" i="18"/>
  <c r="S87" i="9"/>
  <c r="T68" i="10"/>
  <c r="U68" i="10"/>
  <c r="Q87" i="10"/>
  <c r="T55" i="11"/>
  <c r="U55" i="11"/>
  <c r="U87" i="11"/>
  <c r="E87" i="11"/>
  <c r="E115" i="11" s="1"/>
  <c r="T115" i="11" s="1"/>
  <c r="T87" i="11"/>
  <c r="T93" i="11"/>
  <c r="T13" i="12"/>
  <c r="T24" i="12"/>
  <c r="U32" i="12"/>
  <c r="T32" i="12"/>
  <c r="U35" i="12"/>
  <c r="T41" i="12"/>
  <c r="T44" i="12"/>
  <c r="T52" i="12"/>
  <c r="U53" i="12"/>
  <c r="T64" i="12"/>
  <c r="U65" i="12"/>
  <c r="S69" i="12"/>
  <c r="S74" i="12"/>
  <c r="R75" i="12"/>
  <c r="T95" i="12"/>
  <c r="U96" i="12"/>
  <c r="T15" i="13"/>
  <c r="U16" i="13"/>
  <c r="R17" i="13"/>
  <c r="U19" i="13"/>
  <c r="T29" i="13"/>
  <c r="U30" i="13"/>
  <c r="S32" i="13"/>
  <c r="S35" i="13"/>
  <c r="T46" i="13"/>
  <c r="U47" i="13"/>
  <c r="T54" i="13"/>
  <c r="T57" i="13"/>
  <c r="U58" i="13"/>
  <c r="U67" i="13"/>
  <c r="R68" i="13"/>
  <c r="U72" i="13"/>
  <c r="R73" i="13"/>
  <c r="S87" i="13"/>
  <c r="U90" i="13"/>
  <c r="U10" i="14"/>
  <c r="U21" i="14"/>
  <c r="U38" i="14"/>
  <c r="U49" i="14"/>
  <c r="U60" i="14"/>
  <c r="T68" i="14"/>
  <c r="U68" i="14"/>
  <c r="Q87" i="14"/>
  <c r="U92" i="14"/>
  <c r="U12" i="15"/>
  <c r="U23" i="15"/>
  <c r="U40" i="15"/>
  <c r="S42" i="15"/>
  <c r="T55" i="15"/>
  <c r="U55" i="15"/>
  <c r="U51" i="15"/>
  <c r="R61" i="15"/>
  <c r="U87" i="15"/>
  <c r="E87" i="15"/>
  <c r="E115" i="15" s="1"/>
  <c r="U115" i="15" s="1"/>
  <c r="T87" i="15"/>
  <c r="U94" i="15"/>
  <c r="U14" i="16"/>
  <c r="U23" i="16"/>
  <c r="P32" i="16"/>
  <c r="U46" i="16"/>
  <c r="R61" i="16"/>
  <c r="Q87" i="16"/>
  <c r="U10" i="17"/>
  <c r="U16" i="17"/>
  <c r="T35" i="17"/>
  <c r="U40" i="17"/>
  <c r="T40" i="17"/>
  <c r="P42" i="17"/>
  <c r="U49" i="17"/>
  <c r="U60" i="17"/>
  <c r="U14" i="18"/>
  <c r="T14" i="18"/>
  <c r="Q32" i="18"/>
  <c r="P55" i="18"/>
  <c r="T55" i="18" s="1"/>
  <c r="Q68" i="18"/>
  <c r="U34" i="19"/>
  <c r="P42" i="19"/>
  <c r="P87" i="11"/>
  <c r="U74" i="12"/>
  <c r="U73" i="12"/>
  <c r="T73" i="12"/>
  <c r="T74" i="12"/>
  <c r="T94" i="12"/>
  <c r="U17" i="13"/>
  <c r="T17" i="13"/>
  <c r="T14" i="13"/>
  <c r="T25" i="13"/>
  <c r="T28" i="13"/>
  <c r="U42" i="13"/>
  <c r="T42" i="13"/>
  <c r="T45" i="13"/>
  <c r="T53" i="13"/>
  <c r="T61" i="13"/>
  <c r="U61" i="13"/>
  <c r="T65" i="13"/>
  <c r="Q75" i="13"/>
  <c r="U75" i="13" s="1"/>
  <c r="T88" i="13"/>
  <c r="T96" i="13"/>
  <c r="T16" i="14"/>
  <c r="Q17" i="14"/>
  <c r="U17" i="14" s="1"/>
  <c r="T19" i="14"/>
  <c r="T30" i="14"/>
  <c r="T47" i="14"/>
  <c r="P55" i="14"/>
  <c r="T58" i="14"/>
  <c r="T67" i="14"/>
  <c r="Q68" i="14"/>
  <c r="P69" i="14"/>
  <c r="T69" i="14" s="1"/>
  <c r="T72" i="14"/>
  <c r="Q73" i="14"/>
  <c r="P74" i="14"/>
  <c r="R87" i="14"/>
  <c r="T90" i="14"/>
  <c r="T10" i="15"/>
  <c r="T21" i="15"/>
  <c r="T26" i="15"/>
  <c r="U26" i="15"/>
  <c r="P32" i="15"/>
  <c r="P35" i="15"/>
  <c r="T35" i="15" s="1"/>
  <c r="T38" i="15"/>
  <c r="T49" i="15"/>
  <c r="T60" i="15"/>
  <c r="P87" i="15"/>
  <c r="T92" i="15"/>
  <c r="T12" i="16"/>
  <c r="T22" i="16"/>
  <c r="T31" i="16"/>
  <c r="Q42" i="16"/>
  <c r="U42" i="16" s="1"/>
  <c r="T68" i="16"/>
  <c r="U68" i="16"/>
  <c r="P68" i="16"/>
  <c r="P73" i="16"/>
  <c r="T90" i="16"/>
  <c r="T96" i="16"/>
  <c r="T14" i="17"/>
  <c r="E17" i="17"/>
  <c r="Q26" i="17"/>
  <c r="T32" i="17"/>
  <c r="U32" i="17"/>
  <c r="T48" i="17"/>
  <c r="T50" i="17"/>
  <c r="U50" i="17"/>
  <c r="T59" i="17"/>
  <c r="P68" i="17"/>
  <c r="P69" i="17"/>
  <c r="T69" i="17" s="1"/>
  <c r="Q115" i="17"/>
  <c r="Q114" i="17"/>
  <c r="T91" i="17"/>
  <c r="T93" i="17"/>
  <c r="U93" i="17"/>
  <c r="U23" i="18"/>
  <c r="T41" i="18"/>
  <c r="U41" i="18"/>
  <c r="U24" i="19"/>
  <c r="T26" i="19"/>
  <c r="U26" i="19"/>
  <c r="U64" i="19"/>
  <c r="T64" i="19"/>
  <c r="T32" i="22"/>
  <c r="U32" i="22"/>
  <c r="T87" i="12"/>
  <c r="E87" i="12"/>
  <c r="E115" i="12" s="1"/>
  <c r="U115" i="12" s="1"/>
  <c r="U87" i="12"/>
  <c r="T32" i="13"/>
  <c r="U32" i="13"/>
  <c r="U35" i="13"/>
  <c r="S87" i="14"/>
  <c r="U68" i="15"/>
  <c r="T68" i="15"/>
  <c r="Q87" i="15"/>
  <c r="T42" i="16"/>
  <c r="P69" i="16"/>
  <c r="T69" i="16" s="1"/>
  <c r="P74" i="16"/>
  <c r="P75" i="16"/>
  <c r="T75" i="16" s="1"/>
  <c r="U23" i="17"/>
  <c r="T23" i="17"/>
  <c r="Q69" i="17"/>
  <c r="U69" i="17" s="1"/>
  <c r="R87" i="17"/>
  <c r="T24" i="18"/>
  <c r="U24" i="18"/>
  <c r="U28" i="18"/>
  <c r="T28" i="18"/>
  <c r="P35" i="19"/>
  <c r="U52" i="19"/>
  <c r="T52" i="19"/>
  <c r="Q68" i="11"/>
  <c r="P69" i="11"/>
  <c r="T69" i="11" s="1"/>
  <c r="Q73" i="11"/>
  <c r="P74" i="11"/>
  <c r="R87" i="11"/>
  <c r="P32" i="12"/>
  <c r="P35" i="12"/>
  <c r="T35" i="12" s="1"/>
  <c r="P87" i="12"/>
  <c r="Q61" i="13"/>
  <c r="T74" i="13"/>
  <c r="U73" i="13"/>
  <c r="T73" i="13"/>
  <c r="U74" i="13"/>
  <c r="T17" i="14"/>
  <c r="U42" i="14"/>
  <c r="T42" i="14"/>
  <c r="R87" i="15"/>
  <c r="Q75" i="16"/>
  <c r="U75" i="16" s="1"/>
  <c r="U17" i="17"/>
  <c r="Q35" i="17"/>
  <c r="U35" i="17" s="1"/>
  <c r="T39" i="17"/>
  <c r="U39" i="17"/>
  <c r="P55" i="17"/>
  <c r="S87" i="17"/>
  <c r="T13" i="18"/>
  <c r="U13" i="18"/>
  <c r="T32" i="18"/>
  <c r="U32" i="18"/>
  <c r="P42" i="18"/>
  <c r="T42" i="18" s="1"/>
  <c r="T44" i="18"/>
  <c r="U44" i="18"/>
  <c r="T52" i="18"/>
  <c r="U52" i="18"/>
  <c r="T29" i="19"/>
  <c r="U29" i="19"/>
  <c r="U41" i="19"/>
  <c r="Q68" i="19"/>
  <c r="P74" i="19"/>
  <c r="P115" i="19"/>
  <c r="P114" i="19"/>
  <c r="T32" i="21"/>
  <c r="U32" i="21"/>
  <c r="T61" i="22"/>
  <c r="U61" i="22"/>
  <c r="T68" i="12"/>
  <c r="U68" i="12"/>
  <c r="P68" i="12"/>
  <c r="P73" i="12"/>
  <c r="Q115" i="12"/>
  <c r="Q114" i="12"/>
  <c r="U87" i="13"/>
  <c r="E87" i="13"/>
  <c r="E115" i="13" s="1"/>
  <c r="U115" i="13" s="1"/>
  <c r="T87" i="13"/>
  <c r="U32" i="14"/>
  <c r="U35" i="14"/>
  <c r="T35" i="14"/>
  <c r="Q42" i="14"/>
  <c r="P61" i="14"/>
  <c r="P26" i="15"/>
  <c r="Q55" i="15"/>
  <c r="Q69" i="15"/>
  <c r="U69" i="15" s="1"/>
  <c r="Q74" i="15"/>
  <c r="P75" i="15"/>
  <c r="T75" i="15" s="1"/>
  <c r="P17" i="16"/>
  <c r="Q26" i="16"/>
  <c r="P55" i="16"/>
  <c r="T55" i="16" s="1"/>
  <c r="Q55" i="17"/>
  <c r="U40" i="18"/>
  <c r="T40" i="18"/>
  <c r="T61" i="18"/>
  <c r="U61" i="18"/>
  <c r="P115" i="18"/>
  <c r="P114" i="18"/>
  <c r="U95" i="19"/>
  <c r="T95" i="19"/>
  <c r="U26" i="20"/>
  <c r="T26" i="20"/>
  <c r="T35" i="20"/>
  <c r="U35" i="20"/>
  <c r="Q61" i="10"/>
  <c r="T73" i="10"/>
  <c r="U74" i="10"/>
  <c r="T74" i="10"/>
  <c r="U73" i="10"/>
  <c r="T17" i="11"/>
  <c r="U17" i="11"/>
  <c r="Q26" i="11"/>
  <c r="U26" i="11" s="1"/>
  <c r="U42" i="11"/>
  <c r="P42" i="11"/>
  <c r="T42" i="11" s="1"/>
  <c r="Q75" i="11"/>
  <c r="U75" i="11" s="1"/>
  <c r="Q17" i="12"/>
  <c r="U17" i="12" s="1"/>
  <c r="P55" i="12"/>
  <c r="T55" i="12" s="1"/>
  <c r="Q68" i="12"/>
  <c r="P69" i="12"/>
  <c r="T69" i="12" s="1"/>
  <c r="Q73" i="12"/>
  <c r="P74" i="12"/>
  <c r="R87" i="12"/>
  <c r="P32" i="13"/>
  <c r="P35" i="13"/>
  <c r="T35" i="13" s="1"/>
  <c r="P87" i="13"/>
  <c r="Q61" i="14"/>
  <c r="T73" i="14"/>
  <c r="U74" i="14"/>
  <c r="T74" i="14"/>
  <c r="U73" i="14"/>
  <c r="T17" i="15"/>
  <c r="U17" i="15"/>
  <c r="Q26" i="15"/>
  <c r="T42" i="15"/>
  <c r="U42" i="15"/>
  <c r="P42" i="15"/>
  <c r="Q75" i="15"/>
  <c r="U75" i="15" s="1"/>
  <c r="Q17" i="16"/>
  <c r="U17" i="16" s="1"/>
  <c r="Q55" i="16"/>
  <c r="U55" i="16" s="1"/>
  <c r="P17" i="17"/>
  <c r="T17" i="17" s="1"/>
  <c r="T22" i="17"/>
  <c r="U22" i="17"/>
  <c r="U26" i="17"/>
  <c r="Q61" i="17"/>
  <c r="U68" i="17"/>
  <c r="T68" i="17"/>
  <c r="U63" i="17"/>
  <c r="T63" i="17"/>
  <c r="P75" i="17"/>
  <c r="T75" i="17" s="1"/>
  <c r="P35" i="18"/>
  <c r="T35" i="18" s="1"/>
  <c r="U50" i="18"/>
  <c r="T64" i="18"/>
  <c r="U64" i="18"/>
  <c r="P74" i="18"/>
  <c r="T15" i="19"/>
  <c r="U15" i="19"/>
  <c r="Q17" i="19"/>
  <c r="U17" i="19" s="1"/>
  <c r="Q26" i="19"/>
  <c r="T46" i="19"/>
  <c r="U46" i="19"/>
  <c r="T35" i="22"/>
  <c r="Q87" i="9"/>
  <c r="U63" i="10"/>
  <c r="T87" i="10"/>
  <c r="U87" i="10"/>
  <c r="E87" i="10"/>
  <c r="E115" i="10" s="1"/>
  <c r="U115" i="10" s="1"/>
  <c r="U45" i="11"/>
  <c r="T64" i="11"/>
  <c r="U88" i="11"/>
  <c r="T95" i="11"/>
  <c r="T15" i="12"/>
  <c r="T29" i="12"/>
  <c r="T46" i="12"/>
  <c r="T54" i="12"/>
  <c r="T57" i="12"/>
  <c r="T66" i="12"/>
  <c r="T71" i="12"/>
  <c r="S87" i="12"/>
  <c r="T89" i="12"/>
  <c r="T9" i="13"/>
  <c r="T20" i="13"/>
  <c r="T31" i="13"/>
  <c r="T34" i="13"/>
  <c r="T37" i="13"/>
  <c r="T48" i="13"/>
  <c r="T59" i="13"/>
  <c r="U68" i="13"/>
  <c r="T68" i="13"/>
  <c r="Q87" i="13"/>
  <c r="T91" i="13"/>
  <c r="T11" i="14"/>
  <c r="T22" i="14"/>
  <c r="T39" i="14"/>
  <c r="T55" i="14"/>
  <c r="U55" i="14"/>
  <c r="T50" i="14"/>
  <c r="U63" i="14"/>
  <c r="T87" i="14"/>
  <c r="U87" i="14"/>
  <c r="E87" i="14"/>
  <c r="E115" i="14" s="1"/>
  <c r="T93" i="14"/>
  <c r="T13" i="15"/>
  <c r="T24" i="15"/>
  <c r="T41" i="15"/>
  <c r="T44" i="15"/>
  <c r="T52" i="15"/>
  <c r="T64" i="15"/>
  <c r="T95" i="15"/>
  <c r="T15" i="16"/>
  <c r="U38" i="16"/>
  <c r="T47" i="16"/>
  <c r="T53" i="16"/>
  <c r="T63" i="16"/>
  <c r="U74" i="16"/>
  <c r="U73" i="16"/>
  <c r="T73" i="16"/>
  <c r="T74" i="16"/>
  <c r="T87" i="16"/>
  <c r="U87" i="16"/>
  <c r="E87" i="16"/>
  <c r="E115" i="16" s="1"/>
  <c r="U115" i="16" s="1"/>
  <c r="T11" i="17"/>
  <c r="T19" i="17"/>
  <c r="T30" i="17"/>
  <c r="U42" i="17"/>
  <c r="T42" i="17"/>
  <c r="U51" i="17"/>
  <c r="T51" i="17"/>
  <c r="Q75" i="17"/>
  <c r="U75" i="17" s="1"/>
  <c r="U94" i="17"/>
  <c r="T94" i="17"/>
  <c r="P17" i="18"/>
  <c r="T17" i="18" s="1"/>
  <c r="Q35" i="18"/>
  <c r="U35" i="18" s="1"/>
  <c r="U51" i="18"/>
  <c r="T51" i="18"/>
  <c r="P69" i="18"/>
  <c r="T69" i="18" s="1"/>
  <c r="R87" i="18"/>
  <c r="T95" i="18"/>
  <c r="U95" i="18"/>
  <c r="T35" i="21"/>
  <c r="U61" i="21"/>
  <c r="T61" i="21"/>
  <c r="R87" i="9"/>
  <c r="P87" i="10"/>
  <c r="U74" i="11"/>
  <c r="T74" i="11"/>
  <c r="U73" i="11"/>
  <c r="T73" i="11"/>
  <c r="T42" i="12"/>
  <c r="U71" i="12"/>
  <c r="T88" i="12"/>
  <c r="U9" i="13"/>
  <c r="U37" i="13"/>
  <c r="R87" i="13"/>
  <c r="P87" i="14"/>
  <c r="T63" i="15"/>
  <c r="U74" i="15"/>
  <c r="T74" i="15"/>
  <c r="U73" i="15"/>
  <c r="T73" i="15"/>
  <c r="T17" i="16"/>
  <c r="E26" i="16"/>
  <c r="P35" i="16"/>
  <c r="T35" i="16" s="1"/>
  <c r="T37" i="16"/>
  <c r="Q61" i="16"/>
  <c r="U63" i="16"/>
  <c r="U92" i="16"/>
  <c r="Q74" i="17"/>
  <c r="Q17" i="18"/>
  <c r="U25" i="18"/>
  <c r="T25" i="18"/>
  <c r="Q61" i="18"/>
  <c r="Q73" i="18"/>
  <c r="U13" i="19"/>
  <c r="P32" i="19"/>
  <c r="T32" i="19" s="1"/>
  <c r="U44" i="19"/>
  <c r="T61" i="19"/>
  <c r="U61" i="19"/>
  <c r="P69" i="19"/>
  <c r="T69" i="19" s="1"/>
  <c r="Q73" i="19"/>
  <c r="P87" i="17"/>
  <c r="T63" i="18"/>
  <c r="T73" i="18"/>
  <c r="U74" i="18"/>
  <c r="T74" i="18"/>
  <c r="U73" i="18"/>
  <c r="T94" i="18"/>
  <c r="T14" i="19"/>
  <c r="T25" i="19"/>
  <c r="T28" i="19"/>
  <c r="T42" i="19"/>
  <c r="U42" i="19"/>
  <c r="T45" i="19"/>
  <c r="T53" i="19"/>
  <c r="U54" i="19"/>
  <c r="U57" i="19"/>
  <c r="T65" i="19"/>
  <c r="U66" i="19"/>
  <c r="T88" i="19"/>
  <c r="U89" i="19"/>
  <c r="T96" i="19"/>
  <c r="T16" i="20"/>
  <c r="T19" i="20"/>
  <c r="U20" i="20"/>
  <c r="T30" i="20"/>
  <c r="U31" i="20"/>
  <c r="U34" i="20"/>
  <c r="T47" i="20"/>
  <c r="U48" i="20"/>
  <c r="T58" i="20"/>
  <c r="U59" i="20"/>
  <c r="T67" i="20"/>
  <c r="T72" i="20"/>
  <c r="R87" i="20"/>
  <c r="T90" i="20"/>
  <c r="U91" i="20"/>
  <c r="T10" i="21"/>
  <c r="U11" i="21"/>
  <c r="T21" i="21"/>
  <c r="U22" i="21"/>
  <c r="U39" i="21"/>
  <c r="U50" i="21"/>
  <c r="P87" i="21"/>
  <c r="U93" i="21"/>
  <c r="U13" i="22"/>
  <c r="U24" i="22"/>
  <c r="U41" i="22"/>
  <c r="U44" i="22"/>
  <c r="U52" i="22"/>
  <c r="U64" i="22"/>
  <c r="T73" i="22"/>
  <c r="U74" i="22"/>
  <c r="T74" i="22"/>
  <c r="U73" i="22"/>
  <c r="U95" i="22"/>
  <c r="U17" i="23"/>
  <c r="U15" i="23"/>
  <c r="U29" i="23"/>
  <c r="Q35" i="23"/>
  <c r="U35" i="23" s="1"/>
  <c r="P42" i="23"/>
  <c r="U46" i="23"/>
  <c r="T46" i="23"/>
  <c r="U64" i="23"/>
  <c r="E17" i="24"/>
  <c r="Q55" i="24"/>
  <c r="U55" i="24" s="1"/>
  <c r="P75" i="24"/>
  <c r="T75" i="24" s="1"/>
  <c r="U96" i="24"/>
  <c r="T96" i="24"/>
  <c r="Q35" i="25"/>
  <c r="U26" i="28"/>
  <c r="T26" i="28"/>
  <c r="T87" i="18"/>
  <c r="E87" i="18"/>
  <c r="E115" i="18" s="1"/>
  <c r="U115" i="18" s="1"/>
  <c r="U87" i="18"/>
  <c r="U35" i="19"/>
  <c r="T35" i="19"/>
  <c r="T15" i="20"/>
  <c r="T29" i="20"/>
  <c r="T46" i="20"/>
  <c r="T54" i="20"/>
  <c r="T57" i="20"/>
  <c r="T66" i="20"/>
  <c r="T71" i="20"/>
  <c r="S87" i="20"/>
  <c r="T89" i="20"/>
  <c r="T9" i="21"/>
  <c r="Q32" i="21"/>
  <c r="Q35" i="21"/>
  <c r="U35" i="21" s="1"/>
  <c r="U68" i="21"/>
  <c r="T68" i="21"/>
  <c r="P68" i="21"/>
  <c r="P73" i="21"/>
  <c r="Q87" i="21"/>
  <c r="T91" i="21"/>
  <c r="T11" i="22"/>
  <c r="T22" i="22"/>
  <c r="T39" i="22"/>
  <c r="T55" i="22"/>
  <c r="U55" i="22"/>
  <c r="T50" i="22"/>
  <c r="T87" i="22"/>
  <c r="E87" i="22"/>
  <c r="E115" i="22" s="1"/>
  <c r="U115" i="22" s="1"/>
  <c r="U87" i="22"/>
  <c r="T93" i="22"/>
  <c r="T13" i="23"/>
  <c r="U53" i="23"/>
  <c r="Q115" i="23"/>
  <c r="Q114" i="23"/>
  <c r="T96" i="23"/>
  <c r="U96" i="23"/>
  <c r="T47" i="24"/>
  <c r="U47" i="24"/>
  <c r="T87" i="24"/>
  <c r="U87" i="24"/>
  <c r="E87" i="24"/>
  <c r="E115" i="24" s="1"/>
  <c r="U115" i="24" s="1"/>
  <c r="T88" i="24"/>
  <c r="U30" i="25"/>
  <c r="T30" i="25"/>
  <c r="T26" i="26"/>
  <c r="U26" i="26"/>
  <c r="U74" i="19"/>
  <c r="T74" i="19"/>
  <c r="U73" i="19"/>
  <c r="T73" i="19"/>
  <c r="T17" i="20"/>
  <c r="U17" i="20"/>
  <c r="T42" i="20"/>
  <c r="T61" i="20"/>
  <c r="U61" i="20"/>
  <c r="Q17" i="21"/>
  <c r="P55" i="21"/>
  <c r="R87" i="21"/>
  <c r="T26" i="22"/>
  <c r="U26" i="22"/>
  <c r="P87" i="22"/>
  <c r="P32" i="23"/>
  <c r="T32" i="23" s="1"/>
  <c r="T55" i="23"/>
  <c r="U55" i="23"/>
  <c r="T45" i="23"/>
  <c r="U54" i="23"/>
  <c r="T54" i="23"/>
  <c r="U58" i="23"/>
  <c r="T58" i="23"/>
  <c r="T61" i="27"/>
  <c r="U61" i="27"/>
  <c r="T68" i="18"/>
  <c r="U68" i="18"/>
  <c r="P68" i="18"/>
  <c r="P73" i="18"/>
  <c r="Q87" i="18"/>
  <c r="T55" i="19"/>
  <c r="U55" i="19"/>
  <c r="U87" i="19"/>
  <c r="E87" i="19"/>
  <c r="E115" i="19" s="1"/>
  <c r="T115" i="19" s="1"/>
  <c r="T87" i="19"/>
  <c r="Q42" i="20"/>
  <c r="U42" i="20" s="1"/>
  <c r="P61" i="20"/>
  <c r="P26" i="21"/>
  <c r="Q55" i="21"/>
  <c r="Q69" i="21"/>
  <c r="U69" i="21" s="1"/>
  <c r="Q74" i="21"/>
  <c r="P75" i="21"/>
  <c r="T75" i="21" s="1"/>
  <c r="S87" i="21"/>
  <c r="P17" i="22"/>
  <c r="T17" i="22" s="1"/>
  <c r="Q32" i="22"/>
  <c r="Q35" i="22"/>
  <c r="U35" i="22" s="1"/>
  <c r="T68" i="22"/>
  <c r="U68" i="22"/>
  <c r="P68" i="22"/>
  <c r="P73" i="22"/>
  <c r="Q87" i="22"/>
  <c r="Q32" i="23"/>
  <c r="U32" i="23" s="1"/>
  <c r="U68" i="23"/>
  <c r="T68" i="23"/>
  <c r="P73" i="23"/>
  <c r="U10" i="24"/>
  <c r="T16" i="24"/>
  <c r="U16" i="24"/>
  <c r="U32" i="24"/>
  <c r="T32" i="24"/>
  <c r="Q42" i="24"/>
  <c r="U42" i="24" s="1"/>
  <c r="E68" i="24"/>
  <c r="P26" i="25"/>
  <c r="T26" i="27"/>
  <c r="U26" i="27"/>
  <c r="Q61" i="20"/>
  <c r="U74" i="20"/>
  <c r="U73" i="20"/>
  <c r="T73" i="20"/>
  <c r="T74" i="20"/>
  <c r="U17" i="21"/>
  <c r="T17" i="21"/>
  <c r="Q26" i="21"/>
  <c r="U42" i="21"/>
  <c r="T42" i="21"/>
  <c r="P42" i="21"/>
  <c r="Q75" i="21"/>
  <c r="U75" i="21" s="1"/>
  <c r="Q17" i="22"/>
  <c r="U17" i="22" s="1"/>
  <c r="P55" i="22"/>
  <c r="Q68" i="22"/>
  <c r="P69" i="22"/>
  <c r="T69" i="22" s="1"/>
  <c r="Q73" i="22"/>
  <c r="P74" i="22"/>
  <c r="U67" i="23"/>
  <c r="T67" i="23"/>
  <c r="U74" i="23"/>
  <c r="T74" i="23"/>
  <c r="U73" i="23"/>
  <c r="T73" i="23"/>
  <c r="U71" i="23"/>
  <c r="T71" i="23"/>
  <c r="U89" i="23"/>
  <c r="T89" i="23"/>
  <c r="P17" i="24"/>
  <c r="T17" i="24" s="1"/>
  <c r="T19" i="24"/>
  <c r="U19" i="24"/>
  <c r="T55" i="24"/>
  <c r="T45" i="24"/>
  <c r="T35" i="25"/>
  <c r="U35" i="25"/>
  <c r="T32" i="26"/>
  <c r="U32" i="26"/>
  <c r="Q42" i="17"/>
  <c r="P61" i="17"/>
  <c r="P26" i="18"/>
  <c r="Q55" i="18"/>
  <c r="U55" i="18" s="1"/>
  <c r="Q69" i="18"/>
  <c r="U69" i="18" s="1"/>
  <c r="Q74" i="18"/>
  <c r="P75" i="18"/>
  <c r="T75" i="18" s="1"/>
  <c r="S87" i="18"/>
  <c r="P17" i="19"/>
  <c r="T17" i="19" s="1"/>
  <c r="Q32" i="19"/>
  <c r="U32" i="19" s="1"/>
  <c r="Q35" i="19"/>
  <c r="U68" i="19"/>
  <c r="T68" i="19"/>
  <c r="P68" i="19"/>
  <c r="P73" i="19"/>
  <c r="Q87" i="19"/>
  <c r="U55" i="20"/>
  <c r="T55" i="20"/>
  <c r="T87" i="20"/>
  <c r="U87" i="20"/>
  <c r="E87" i="20"/>
  <c r="E115" i="20" s="1"/>
  <c r="U115" i="20" s="1"/>
  <c r="Q42" i="21"/>
  <c r="P61" i="21"/>
  <c r="P26" i="22"/>
  <c r="Q55" i="22"/>
  <c r="Q69" i="22"/>
  <c r="U69" i="22" s="1"/>
  <c r="Q74" i="22"/>
  <c r="P75" i="22"/>
  <c r="T75" i="22" s="1"/>
  <c r="S87" i="22"/>
  <c r="P17" i="23"/>
  <c r="T17" i="23" s="1"/>
  <c r="U47" i="23"/>
  <c r="T47" i="23"/>
  <c r="Q55" i="23"/>
  <c r="U57" i="23"/>
  <c r="T57" i="23"/>
  <c r="T61" i="23"/>
  <c r="U61" i="23"/>
  <c r="Q69" i="23"/>
  <c r="U69" i="23" s="1"/>
  <c r="U26" i="24"/>
  <c r="T26" i="24"/>
  <c r="T72" i="24"/>
  <c r="U72" i="24"/>
  <c r="U61" i="25"/>
  <c r="T61" i="25"/>
  <c r="P87" i="16"/>
  <c r="T74" i="17"/>
  <c r="U73" i="17"/>
  <c r="T73" i="17"/>
  <c r="U74" i="17"/>
  <c r="U17" i="18"/>
  <c r="U42" i="18"/>
  <c r="T45" i="18"/>
  <c r="T53" i="18"/>
  <c r="T65" i="18"/>
  <c r="U71" i="18"/>
  <c r="T88" i="18"/>
  <c r="T96" i="18"/>
  <c r="U9" i="19"/>
  <c r="T16" i="19"/>
  <c r="T19" i="19"/>
  <c r="T30" i="19"/>
  <c r="U37" i="19"/>
  <c r="T47" i="19"/>
  <c r="T58" i="19"/>
  <c r="T67" i="19"/>
  <c r="T72" i="19"/>
  <c r="R87" i="19"/>
  <c r="T90" i="19"/>
  <c r="T10" i="20"/>
  <c r="T21" i="20"/>
  <c r="T38" i="20"/>
  <c r="T49" i="20"/>
  <c r="T60" i="20"/>
  <c r="P87" i="20"/>
  <c r="T92" i="20"/>
  <c r="T12" i="21"/>
  <c r="T23" i="21"/>
  <c r="T40" i="21"/>
  <c r="T51" i="21"/>
  <c r="T63" i="21"/>
  <c r="T74" i="21"/>
  <c r="U73" i="21"/>
  <c r="U74" i="21"/>
  <c r="T73" i="21"/>
  <c r="T94" i="21"/>
  <c r="T14" i="22"/>
  <c r="T25" i="22"/>
  <c r="T28" i="22"/>
  <c r="U42" i="22"/>
  <c r="T42" i="22"/>
  <c r="T45" i="22"/>
  <c r="T53" i="22"/>
  <c r="T65" i="22"/>
  <c r="U71" i="22"/>
  <c r="T88" i="22"/>
  <c r="T96" i="22"/>
  <c r="U9" i="23"/>
  <c r="T16" i="23"/>
  <c r="T19" i="23"/>
  <c r="T30" i="23"/>
  <c r="U65" i="23"/>
  <c r="P68" i="23"/>
  <c r="P75" i="23"/>
  <c r="T75" i="23" s="1"/>
  <c r="T69" i="24"/>
  <c r="U17" i="24"/>
  <c r="U9" i="24"/>
  <c r="T9" i="24"/>
  <c r="U35" i="24"/>
  <c r="U65" i="24"/>
  <c r="T67" i="24"/>
  <c r="U67" i="24"/>
  <c r="P73" i="24"/>
  <c r="U88" i="24"/>
  <c r="T90" i="24"/>
  <c r="U90" i="24"/>
  <c r="U16" i="25"/>
  <c r="T16" i="25"/>
  <c r="U55" i="17"/>
  <c r="T55" i="17"/>
  <c r="U87" i="17"/>
  <c r="E87" i="17"/>
  <c r="E115" i="17" s="1"/>
  <c r="U115" i="17" s="1"/>
  <c r="T87" i="17"/>
  <c r="U45" i="18"/>
  <c r="U88" i="18"/>
  <c r="T71" i="19"/>
  <c r="S87" i="19"/>
  <c r="T9" i="20"/>
  <c r="T37" i="20"/>
  <c r="T68" i="20"/>
  <c r="U68" i="20"/>
  <c r="Q87" i="20"/>
  <c r="U55" i="21"/>
  <c r="T55" i="21"/>
  <c r="U63" i="21"/>
  <c r="U87" i="21"/>
  <c r="E87" i="21"/>
  <c r="E115" i="21" s="1"/>
  <c r="U115" i="21" s="1"/>
  <c r="T87" i="21"/>
  <c r="U45" i="22"/>
  <c r="U88" i="22"/>
  <c r="P35" i="23"/>
  <c r="T35" i="23" s="1"/>
  <c r="U45" i="23"/>
  <c r="U66" i="23"/>
  <c r="T66" i="23"/>
  <c r="Q75" i="23"/>
  <c r="U75" i="23" s="1"/>
  <c r="U87" i="23"/>
  <c r="E87" i="23"/>
  <c r="E115" i="23" s="1"/>
  <c r="U115" i="23" s="1"/>
  <c r="T87" i="23"/>
  <c r="T88" i="23"/>
  <c r="U88" i="23"/>
  <c r="U28" i="24"/>
  <c r="T30" i="24"/>
  <c r="U30" i="24"/>
  <c r="Q32" i="24"/>
  <c r="T58" i="24"/>
  <c r="U58" i="24"/>
  <c r="P68" i="24"/>
  <c r="Q69" i="24"/>
  <c r="U69" i="24" s="1"/>
  <c r="P17" i="25"/>
  <c r="T17" i="25" s="1"/>
  <c r="U19" i="25"/>
  <c r="T19" i="25"/>
  <c r="U26" i="25"/>
  <c r="T26" i="25"/>
  <c r="T32" i="25"/>
  <c r="U32" i="25"/>
  <c r="U35" i="26"/>
  <c r="T35" i="26"/>
  <c r="S87" i="24"/>
  <c r="U10" i="25"/>
  <c r="U21" i="25"/>
  <c r="U38" i="25"/>
  <c r="U49" i="25"/>
  <c r="U60" i="25"/>
  <c r="U68" i="25"/>
  <c r="T68" i="25"/>
  <c r="Q87" i="25"/>
  <c r="U92" i="25"/>
  <c r="U12" i="26"/>
  <c r="U23" i="26"/>
  <c r="U40" i="26"/>
  <c r="T55" i="26"/>
  <c r="U51" i="26"/>
  <c r="T87" i="26"/>
  <c r="U87" i="26"/>
  <c r="E87" i="26"/>
  <c r="E115" i="26" s="1"/>
  <c r="U115" i="26" s="1"/>
  <c r="U94" i="26"/>
  <c r="U14" i="27"/>
  <c r="U25" i="27"/>
  <c r="U28" i="27"/>
  <c r="T32" i="27"/>
  <c r="T35" i="27"/>
  <c r="U53" i="27"/>
  <c r="P61" i="27"/>
  <c r="Q87" i="27"/>
  <c r="U13" i="28"/>
  <c r="P32" i="28"/>
  <c r="U61" i="31"/>
  <c r="T61" i="31"/>
  <c r="Q26" i="24"/>
  <c r="P42" i="24"/>
  <c r="T42" i="24" s="1"/>
  <c r="T61" i="24"/>
  <c r="U61" i="24"/>
  <c r="Q75" i="24"/>
  <c r="U75" i="24" s="1"/>
  <c r="Q17" i="25"/>
  <c r="U17" i="25" s="1"/>
  <c r="T47" i="25"/>
  <c r="P55" i="25"/>
  <c r="T58" i="25"/>
  <c r="T67" i="25"/>
  <c r="Q68" i="25"/>
  <c r="P69" i="25"/>
  <c r="T69" i="25" s="1"/>
  <c r="T72" i="25"/>
  <c r="Q73" i="25"/>
  <c r="P74" i="25"/>
  <c r="R87" i="25"/>
  <c r="T90" i="25"/>
  <c r="T10" i="26"/>
  <c r="T21" i="26"/>
  <c r="P32" i="26"/>
  <c r="P35" i="26"/>
  <c r="T38" i="26"/>
  <c r="T49" i="26"/>
  <c r="T60" i="26"/>
  <c r="P87" i="26"/>
  <c r="T92" i="26"/>
  <c r="T12" i="27"/>
  <c r="T23" i="27"/>
  <c r="T40" i="27"/>
  <c r="T51" i="27"/>
  <c r="P68" i="27"/>
  <c r="R87" i="27"/>
  <c r="U96" i="27"/>
  <c r="T96" i="27"/>
  <c r="U28" i="28"/>
  <c r="Q32" i="28"/>
  <c r="T40" i="28"/>
  <c r="Q61" i="28"/>
  <c r="U65" i="28"/>
  <c r="T65" i="28"/>
  <c r="T89" i="28"/>
  <c r="U89" i="28"/>
  <c r="S87" i="25"/>
  <c r="U68" i="26"/>
  <c r="T68" i="26"/>
  <c r="Q87" i="26"/>
  <c r="T55" i="27"/>
  <c r="U55" i="27"/>
  <c r="Q68" i="27"/>
  <c r="P69" i="27"/>
  <c r="T69" i="27" s="1"/>
  <c r="T29" i="28"/>
  <c r="U29" i="28"/>
  <c r="P69" i="28"/>
  <c r="T69" i="28" s="1"/>
  <c r="U74" i="28"/>
  <c r="U73" i="28"/>
  <c r="T73" i="28"/>
  <c r="T74" i="28"/>
  <c r="T71" i="28"/>
  <c r="U71" i="28"/>
  <c r="U69" i="29"/>
  <c r="U75" i="29"/>
  <c r="T75" i="29"/>
  <c r="T17" i="29"/>
  <c r="T69" i="29"/>
  <c r="T9" i="29"/>
  <c r="U9" i="29"/>
  <c r="U29" i="29"/>
  <c r="T29" i="29"/>
  <c r="T32" i="29"/>
  <c r="U32" i="29"/>
  <c r="T32" i="30"/>
  <c r="U32" i="30"/>
  <c r="T32" i="31"/>
  <c r="P87" i="23"/>
  <c r="Q61" i="24"/>
  <c r="U74" i="24"/>
  <c r="U73" i="24"/>
  <c r="T73" i="24"/>
  <c r="T74" i="24"/>
  <c r="T75" i="25"/>
  <c r="T42" i="25"/>
  <c r="R87" i="26"/>
  <c r="U68" i="27"/>
  <c r="T68" i="27"/>
  <c r="Q69" i="27"/>
  <c r="U69" i="27" s="1"/>
  <c r="T46" i="28"/>
  <c r="U46" i="28"/>
  <c r="Q42" i="25"/>
  <c r="U42" i="25" s="1"/>
  <c r="P61" i="25"/>
  <c r="P26" i="26"/>
  <c r="Q55" i="26"/>
  <c r="U55" i="26" s="1"/>
  <c r="Q69" i="26"/>
  <c r="U69" i="26" s="1"/>
  <c r="Q74" i="26"/>
  <c r="P75" i="26"/>
  <c r="T75" i="26" s="1"/>
  <c r="P17" i="27"/>
  <c r="T17" i="27" s="1"/>
  <c r="Q32" i="27"/>
  <c r="U32" i="27" s="1"/>
  <c r="Q35" i="27"/>
  <c r="U35" i="27" s="1"/>
  <c r="T95" i="27"/>
  <c r="U95" i="27"/>
  <c r="U16" i="28"/>
  <c r="T16" i="28"/>
  <c r="T54" i="28"/>
  <c r="U54" i="28"/>
  <c r="T87" i="28"/>
  <c r="E87" i="28"/>
  <c r="E115" i="28" s="1"/>
  <c r="U115" i="28" s="1"/>
  <c r="U87" i="28"/>
  <c r="U88" i="28"/>
  <c r="T88" i="28"/>
  <c r="U26" i="29"/>
  <c r="T26" i="29"/>
  <c r="T35" i="29"/>
  <c r="U35" i="29"/>
  <c r="P55" i="23"/>
  <c r="Q68" i="23"/>
  <c r="P69" i="23"/>
  <c r="T69" i="23" s="1"/>
  <c r="T72" i="23"/>
  <c r="Q73" i="23"/>
  <c r="P74" i="23"/>
  <c r="R87" i="23"/>
  <c r="T90" i="23"/>
  <c r="T10" i="24"/>
  <c r="T21" i="24"/>
  <c r="P32" i="24"/>
  <c r="P35" i="24"/>
  <c r="T35" i="24" s="1"/>
  <c r="T38" i="24"/>
  <c r="T49" i="24"/>
  <c r="T60" i="24"/>
  <c r="P87" i="24"/>
  <c r="T92" i="24"/>
  <c r="T12" i="25"/>
  <c r="T23" i="25"/>
  <c r="T40" i="25"/>
  <c r="T51" i="25"/>
  <c r="Q61" i="25"/>
  <c r="T63" i="25"/>
  <c r="T74" i="25"/>
  <c r="U73" i="25"/>
  <c r="U74" i="25"/>
  <c r="T73" i="25"/>
  <c r="T94" i="25"/>
  <c r="T69" i="26"/>
  <c r="U17" i="26"/>
  <c r="T17" i="26"/>
  <c r="T14" i="26"/>
  <c r="T25" i="26"/>
  <c r="Q26" i="26"/>
  <c r="T28" i="26"/>
  <c r="U42" i="26"/>
  <c r="P42" i="26"/>
  <c r="T42" i="26" s="1"/>
  <c r="T45" i="26"/>
  <c r="T53" i="26"/>
  <c r="T65" i="26"/>
  <c r="Q75" i="26"/>
  <c r="U75" i="26" s="1"/>
  <c r="T88" i="26"/>
  <c r="T96" i="26"/>
  <c r="T16" i="27"/>
  <c r="Q17" i="27"/>
  <c r="T19" i="27"/>
  <c r="T30" i="27"/>
  <c r="T47" i="27"/>
  <c r="P55" i="27"/>
  <c r="T58" i="27"/>
  <c r="T65" i="27"/>
  <c r="P75" i="27"/>
  <c r="T75" i="27" s="1"/>
  <c r="T92" i="27"/>
  <c r="T24" i="28"/>
  <c r="P35" i="28"/>
  <c r="T35" i="28" s="1"/>
  <c r="U44" i="28"/>
  <c r="P87" i="28"/>
  <c r="U15" i="29"/>
  <c r="P32" i="29"/>
  <c r="T26" i="30"/>
  <c r="U26" i="30"/>
  <c r="U35" i="30"/>
  <c r="T35" i="30"/>
  <c r="U35" i="31"/>
  <c r="T35" i="31"/>
  <c r="S87" i="23"/>
  <c r="T20" i="24"/>
  <c r="T31" i="24"/>
  <c r="T34" i="24"/>
  <c r="T37" i="24"/>
  <c r="T48" i="24"/>
  <c r="T59" i="24"/>
  <c r="U68" i="24"/>
  <c r="T68" i="24"/>
  <c r="Q87" i="24"/>
  <c r="T91" i="24"/>
  <c r="T11" i="25"/>
  <c r="T22" i="25"/>
  <c r="T39" i="25"/>
  <c r="U55" i="25"/>
  <c r="T55" i="25"/>
  <c r="T50" i="25"/>
  <c r="U63" i="25"/>
  <c r="U87" i="25"/>
  <c r="E87" i="25"/>
  <c r="E115" i="25" s="1"/>
  <c r="U115" i="25" s="1"/>
  <c r="T87" i="25"/>
  <c r="T93" i="25"/>
  <c r="T13" i="26"/>
  <c r="T24" i="26"/>
  <c r="T41" i="26"/>
  <c r="T44" i="26"/>
  <c r="U45" i="26"/>
  <c r="T52" i="26"/>
  <c r="T64" i="26"/>
  <c r="U88" i="26"/>
  <c r="T95" i="26"/>
  <c r="T15" i="27"/>
  <c r="T29" i="27"/>
  <c r="T46" i="27"/>
  <c r="T54" i="27"/>
  <c r="T57" i="27"/>
  <c r="P74" i="27"/>
  <c r="Q75" i="27"/>
  <c r="U75" i="27" s="1"/>
  <c r="U87" i="27"/>
  <c r="E87" i="27"/>
  <c r="E115" i="27" s="1"/>
  <c r="U115" i="27" s="1"/>
  <c r="T87" i="27"/>
  <c r="U88" i="27"/>
  <c r="T88" i="27"/>
  <c r="U14" i="28"/>
  <c r="P17" i="28"/>
  <c r="T23" i="28"/>
  <c r="Q35" i="28"/>
  <c r="U35" i="28" s="1"/>
  <c r="P42" i="28"/>
  <c r="U45" i="28"/>
  <c r="T45" i="28"/>
  <c r="U52" i="28"/>
  <c r="P55" i="28"/>
  <c r="T55" i="28" s="1"/>
  <c r="T66" i="28"/>
  <c r="U66" i="28"/>
  <c r="Q68" i="28"/>
  <c r="P74" i="28"/>
  <c r="T20" i="29"/>
  <c r="U20" i="29"/>
  <c r="T42" i="23"/>
  <c r="U37" i="24"/>
  <c r="R87" i="24"/>
  <c r="P87" i="25"/>
  <c r="T63" i="26"/>
  <c r="T73" i="26"/>
  <c r="U74" i="26"/>
  <c r="T74" i="26"/>
  <c r="U73" i="26"/>
  <c r="U17" i="27"/>
  <c r="T42" i="27"/>
  <c r="U42" i="27"/>
  <c r="T45" i="27"/>
  <c r="U64" i="27"/>
  <c r="Q73" i="27"/>
  <c r="Q74" i="27"/>
  <c r="P87" i="27"/>
  <c r="T15" i="28"/>
  <c r="U15" i="28"/>
  <c r="Q17" i="28"/>
  <c r="U19" i="28"/>
  <c r="T19" i="28"/>
  <c r="U30" i="28"/>
  <c r="T30" i="28"/>
  <c r="Q42" i="28"/>
  <c r="U53" i="28"/>
  <c r="T53" i="28"/>
  <c r="Q55" i="28"/>
  <c r="U55" i="28" s="1"/>
  <c r="T57" i="28"/>
  <c r="U57" i="28"/>
  <c r="T61" i="28"/>
  <c r="U61" i="28"/>
  <c r="Q74" i="28"/>
  <c r="P35" i="29"/>
  <c r="U74" i="27"/>
  <c r="T74" i="27"/>
  <c r="U73" i="27"/>
  <c r="T73" i="27"/>
  <c r="S75" i="27"/>
  <c r="T75" i="28"/>
  <c r="U69" i="28"/>
  <c r="T17" i="28"/>
  <c r="U17" i="28"/>
  <c r="S17" i="28"/>
  <c r="T42" i="28"/>
  <c r="U42" i="28"/>
  <c r="R55" i="28"/>
  <c r="S68" i="28"/>
  <c r="R69" i="28"/>
  <c r="S73" i="28"/>
  <c r="R74" i="28"/>
  <c r="T96" i="28"/>
  <c r="T16" i="29"/>
  <c r="T19" i="29"/>
  <c r="T30" i="29"/>
  <c r="U31" i="29"/>
  <c r="R32" i="29"/>
  <c r="U34" i="29"/>
  <c r="R35" i="29"/>
  <c r="T47" i="29"/>
  <c r="U48" i="29"/>
  <c r="T58" i="29"/>
  <c r="U59" i="29"/>
  <c r="T67" i="29"/>
  <c r="T72" i="29"/>
  <c r="R87" i="29"/>
  <c r="T90" i="29"/>
  <c r="U91" i="29"/>
  <c r="T10" i="30"/>
  <c r="U11" i="30"/>
  <c r="T21" i="30"/>
  <c r="U22" i="30"/>
  <c r="T38" i="30"/>
  <c r="U39" i="30"/>
  <c r="U50" i="30"/>
  <c r="S61" i="30"/>
  <c r="P87" i="30"/>
  <c r="U93" i="30"/>
  <c r="U13" i="31"/>
  <c r="U24" i="31"/>
  <c r="T40" i="31"/>
  <c r="U41" i="31"/>
  <c r="U44" i="31"/>
  <c r="U52" i="31"/>
  <c r="U64" i="31"/>
  <c r="U74" i="31"/>
  <c r="T74" i="31"/>
  <c r="U73" i="31"/>
  <c r="T73" i="31"/>
  <c r="S75" i="31"/>
  <c r="T94" i="31"/>
  <c r="U95" i="31"/>
  <c r="E82" i="9"/>
  <c r="T100" i="31"/>
  <c r="T108" i="31"/>
  <c r="U98" i="29"/>
  <c r="T98" i="29"/>
  <c r="U110" i="28"/>
  <c r="T110" i="28"/>
  <c r="U32" i="28"/>
  <c r="T32" i="28"/>
  <c r="T46" i="29"/>
  <c r="T54" i="29"/>
  <c r="T57" i="29"/>
  <c r="T66" i="29"/>
  <c r="R68" i="29"/>
  <c r="T71" i="29"/>
  <c r="S87" i="29"/>
  <c r="T89" i="29"/>
  <c r="T9" i="30"/>
  <c r="T20" i="30"/>
  <c r="T31" i="30"/>
  <c r="T34" i="30"/>
  <c r="T37" i="30"/>
  <c r="T48" i="30"/>
  <c r="T59" i="30"/>
  <c r="U68" i="30"/>
  <c r="T68" i="30"/>
  <c r="P68" i="30"/>
  <c r="P73" i="30"/>
  <c r="Q87" i="30"/>
  <c r="T91" i="30"/>
  <c r="T11" i="31"/>
  <c r="T22" i="31"/>
  <c r="T39" i="31"/>
  <c r="T55" i="31"/>
  <c r="U55" i="31"/>
  <c r="T50" i="31"/>
  <c r="U87" i="31"/>
  <c r="E87" i="31"/>
  <c r="E115" i="31" s="1"/>
  <c r="U115" i="31" s="1"/>
  <c r="T87" i="31"/>
  <c r="T93" i="31"/>
  <c r="P115" i="31"/>
  <c r="U42" i="29"/>
  <c r="T42" i="29"/>
  <c r="U61" i="29"/>
  <c r="T61" i="29"/>
  <c r="R87" i="30"/>
  <c r="T26" i="31"/>
  <c r="U26" i="31"/>
  <c r="U108" i="28"/>
  <c r="T108" i="28"/>
  <c r="R97" i="27"/>
  <c r="L114" i="27"/>
  <c r="R114" i="27" s="1"/>
  <c r="Q42" i="29"/>
  <c r="P61" i="29"/>
  <c r="P26" i="30"/>
  <c r="Q69" i="30"/>
  <c r="U69" i="30" s="1"/>
  <c r="Q74" i="30"/>
  <c r="P75" i="30"/>
  <c r="T75" i="30" s="1"/>
  <c r="S87" i="30"/>
  <c r="P17" i="31"/>
  <c r="T17" i="31" s="1"/>
  <c r="Q32" i="31"/>
  <c r="U32" i="31" s="1"/>
  <c r="Q35" i="31"/>
  <c r="U68" i="31"/>
  <c r="T68" i="31"/>
  <c r="P68" i="31"/>
  <c r="P73" i="31"/>
  <c r="Q87" i="31"/>
  <c r="E82" i="14"/>
  <c r="T108" i="29"/>
  <c r="U108" i="29"/>
  <c r="M114" i="27"/>
  <c r="S114" i="27" s="1"/>
  <c r="S97" i="27"/>
  <c r="Q61" i="29"/>
  <c r="T74" i="29"/>
  <c r="U73" i="29"/>
  <c r="T73" i="29"/>
  <c r="U74" i="29"/>
  <c r="T69" i="30"/>
  <c r="U17" i="30"/>
  <c r="T17" i="30"/>
  <c r="Q26" i="30"/>
  <c r="P42" i="30"/>
  <c r="T42" i="30" s="1"/>
  <c r="U61" i="30"/>
  <c r="Q75" i="30"/>
  <c r="U75" i="30" s="1"/>
  <c r="Q17" i="31"/>
  <c r="U17" i="31" s="1"/>
  <c r="P55" i="31"/>
  <c r="Q68" i="31"/>
  <c r="P69" i="31"/>
  <c r="T69" i="31" s="1"/>
  <c r="Q73" i="31"/>
  <c r="P74" i="31"/>
  <c r="R87" i="31"/>
  <c r="U106" i="29"/>
  <c r="T106" i="29"/>
  <c r="U104" i="28"/>
  <c r="T104" i="28"/>
  <c r="U68" i="28"/>
  <c r="T68" i="28"/>
  <c r="P68" i="28"/>
  <c r="P73" i="28"/>
  <c r="Q87" i="28"/>
  <c r="U55" i="29"/>
  <c r="T55" i="29"/>
  <c r="U87" i="29"/>
  <c r="E87" i="29"/>
  <c r="E115" i="29" s="1"/>
  <c r="U115" i="29" s="1"/>
  <c r="T87" i="29"/>
  <c r="T93" i="29"/>
  <c r="T13" i="30"/>
  <c r="T24" i="30"/>
  <c r="Q42" i="30"/>
  <c r="U42" i="30" s="1"/>
  <c r="T52" i="30"/>
  <c r="P61" i="30"/>
  <c r="T64" i="30"/>
  <c r="T95" i="30"/>
  <c r="T15" i="31"/>
  <c r="P26" i="31"/>
  <c r="T29" i="31"/>
  <c r="T46" i="31"/>
  <c r="T54" i="31"/>
  <c r="T57" i="31"/>
  <c r="T66" i="31"/>
  <c r="T71" i="31"/>
  <c r="P75" i="31"/>
  <c r="T75" i="31" s="1"/>
  <c r="S87" i="31"/>
  <c r="E82" i="16"/>
  <c r="E82" i="12"/>
  <c r="E82" i="6"/>
  <c r="U109" i="1"/>
  <c r="U102" i="29"/>
  <c r="T102" i="29"/>
  <c r="U100" i="28"/>
  <c r="T100" i="28"/>
  <c r="T47" i="28"/>
  <c r="T58" i="28"/>
  <c r="T67" i="28"/>
  <c r="T72" i="28"/>
  <c r="R87" i="28"/>
  <c r="T90" i="28"/>
  <c r="T10" i="29"/>
  <c r="T21" i="29"/>
  <c r="T38" i="29"/>
  <c r="T49" i="29"/>
  <c r="T60" i="29"/>
  <c r="P87" i="29"/>
  <c r="T92" i="29"/>
  <c r="T12" i="30"/>
  <c r="T23" i="30"/>
  <c r="T40" i="30"/>
  <c r="T51" i="30"/>
  <c r="T63" i="30"/>
  <c r="T73" i="30"/>
  <c r="U74" i="30"/>
  <c r="T74" i="30"/>
  <c r="U73" i="30"/>
  <c r="T94" i="30"/>
  <c r="U75" i="31"/>
  <c r="T14" i="31"/>
  <c r="T25" i="31"/>
  <c r="T28" i="31"/>
  <c r="T42" i="31"/>
  <c r="U42" i="31"/>
  <c r="T45" i="31"/>
  <c r="T53" i="31"/>
  <c r="T65" i="31"/>
  <c r="U71" i="31"/>
  <c r="E82" i="17"/>
  <c r="R97" i="1"/>
  <c r="U112" i="27"/>
  <c r="T112" i="27"/>
  <c r="S87" i="28"/>
  <c r="T37" i="29"/>
  <c r="U68" i="29"/>
  <c r="T68" i="29"/>
  <c r="Q87" i="29"/>
  <c r="T55" i="30"/>
  <c r="U55" i="30"/>
  <c r="U63" i="30"/>
  <c r="T87" i="30"/>
  <c r="U87" i="30"/>
  <c r="E87" i="30"/>
  <c r="E115" i="30" s="1"/>
  <c r="U115" i="30" s="1"/>
  <c r="U45" i="31"/>
  <c r="U88" i="31"/>
  <c r="E82" i="8"/>
  <c r="E82" i="4"/>
  <c r="U101" i="1"/>
  <c r="T100" i="29"/>
  <c r="U100" i="29"/>
  <c r="T111" i="29"/>
  <c r="T104" i="27"/>
  <c r="U110" i="27"/>
  <c r="U102" i="25"/>
  <c r="U102" i="24"/>
  <c r="U104" i="24"/>
  <c r="T98" i="23"/>
  <c r="T106" i="23"/>
  <c r="E97" i="22"/>
  <c r="T97" i="22" s="1"/>
  <c r="U98" i="21"/>
  <c r="U104" i="21"/>
  <c r="U106" i="21"/>
  <c r="U112" i="21"/>
  <c r="U110" i="17"/>
  <c r="U112" i="17"/>
  <c r="U99" i="16"/>
  <c r="U101" i="16"/>
  <c r="U98" i="15"/>
  <c r="U100" i="13"/>
  <c r="U106" i="13"/>
  <c r="U108" i="13"/>
  <c r="S97" i="12"/>
  <c r="U105" i="12"/>
  <c r="U111" i="12"/>
  <c r="U110" i="10"/>
  <c r="U112" i="10"/>
  <c r="M114" i="10"/>
  <c r="S114" i="10" s="1"/>
  <c r="E97" i="9"/>
  <c r="L114" i="17"/>
  <c r="R114" i="17" s="1"/>
  <c r="L114" i="26"/>
  <c r="R114" i="26" s="1"/>
  <c r="T103" i="4"/>
  <c r="U103" i="4"/>
  <c r="E97" i="25"/>
  <c r="E97" i="21"/>
  <c r="E114" i="21" s="1"/>
  <c r="T107" i="17"/>
  <c r="L114" i="11"/>
  <c r="R114" i="11" s="1"/>
  <c r="U107" i="3"/>
  <c r="T107" i="3"/>
  <c r="T99" i="26"/>
  <c r="T101" i="26"/>
  <c r="R97" i="25"/>
  <c r="M114" i="24"/>
  <c r="S114" i="24" s="1"/>
  <c r="T98" i="22"/>
  <c r="U104" i="22"/>
  <c r="U112" i="22"/>
  <c r="T100" i="20"/>
  <c r="T108" i="20"/>
  <c r="E97" i="19"/>
  <c r="U97" i="19" s="1"/>
  <c r="T102" i="18"/>
  <c r="T110" i="18"/>
  <c r="T99" i="17"/>
  <c r="U105" i="17"/>
  <c r="T112" i="15"/>
  <c r="M114" i="15"/>
  <c r="S114" i="15" s="1"/>
  <c r="T109" i="14"/>
  <c r="T111" i="14"/>
  <c r="T105" i="11"/>
  <c r="T107" i="11"/>
  <c r="T102" i="9"/>
  <c r="T104" i="9"/>
  <c r="T106" i="9"/>
  <c r="T112" i="8"/>
  <c r="M114" i="8"/>
  <c r="S114" i="8" s="1"/>
  <c r="T101" i="7"/>
  <c r="T103" i="7"/>
  <c r="T105" i="26"/>
  <c r="T107" i="26"/>
  <c r="T109" i="26"/>
  <c r="T110" i="25"/>
  <c r="T112" i="25"/>
  <c r="T112" i="24"/>
  <c r="U98" i="20"/>
  <c r="U106" i="20"/>
  <c r="T105" i="19"/>
  <c r="U100" i="18"/>
  <c r="U108" i="18"/>
  <c r="T107" i="16"/>
  <c r="T109" i="16"/>
  <c r="T104" i="15"/>
  <c r="T106" i="15"/>
  <c r="E97" i="14"/>
  <c r="E114" i="14" s="1"/>
  <c r="U114" i="14" s="1"/>
  <c r="T101" i="14"/>
  <c r="T103" i="14"/>
  <c r="T98" i="13"/>
  <c r="T112" i="13"/>
  <c r="T103" i="12"/>
  <c r="T102" i="10"/>
  <c r="T104" i="10"/>
  <c r="T110" i="9"/>
  <c r="T112" i="9"/>
  <c r="T109" i="7"/>
  <c r="T111" i="7"/>
  <c r="T111" i="4"/>
  <c r="U111" i="4"/>
  <c r="S97" i="30"/>
  <c r="T104" i="25"/>
  <c r="T108" i="25"/>
  <c r="U110" i="24"/>
  <c r="M114" i="23"/>
  <c r="S114" i="23" s="1"/>
  <c r="T100" i="21"/>
  <c r="T108" i="21"/>
  <c r="S97" i="19"/>
  <c r="U103" i="19"/>
  <c r="U111" i="19"/>
  <c r="T110" i="13"/>
  <c r="L114" i="9"/>
  <c r="R114" i="9" s="1"/>
  <c r="U99" i="3"/>
  <c r="T99" i="3"/>
  <c r="U101" i="6"/>
  <c r="U103" i="6"/>
  <c r="U111" i="5"/>
  <c r="U100" i="4"/>
  <c r="T102" i="4"/>
  <c r="U108" i="4"/>
  <c r="T110" i="4"/>
  <c r="S97" i="4"/>
  <c r="R97" i="6"/>
  <c r="S97" i="5"/>
  <c r="T103" i="5"/>
  <c r="T105" i="5"/>
  <c r="T105" i="6"/>
  <c r="R97" i="2"/>
  <c r="U105" i="2"/>
  <c r="T115" i="20"/>
  <c r="T115" i="27"/>
  <c r="T115" i="21"/>
  <c r="T115" i="13"/>
  <c r="U115" i="11"/>
  <c r="T115" i="7"/>
  <c r="T115" i="23"/>
  <c r="T115" i="15"/>
  <c r="U115" i="4"/>
  <c r="T115" i="28"/>
  <c r="U99" i="1"/>
  <c r="U107" i="1"/>
  <c r="T112" i="1"/>
  <c r="E97" i="30"/>
  <c r="U109" i="25"/>
  <c r="T109" i="25"/>
  <c r="U111" i="25"/>
  <c r="T111" i="25"/>
  <c r="U100" i="23"/>
  <c r="T100" i="23"/>
  <c r="E97" i="23"/>
  <c r="U108" i="23"/>
  <c r="T108" i="23"/>
  <c r="M114" i="1"/>
  <c r="S114" i="1" s="1"/>
  <c r="E97" i="31"/>
  <c r="R97" i="30"/>
  <c r="S97" i="29"/>
  <c r="U101" i="25"/>
  <c r="T101" i="25"/>
  <c r="U103" i="25"/>
  <c r="T103" i="25"/>
  <c r="E97" i="1"/>
  <c r="T115" i="30"/>
  <c r="U106" i="24"/>
  <c r="T106" i="24"/>
  <c r="U108" i="24"/>
  <c r="T108" i="24"/>
  <c r="T115" i="1"/>
  <c r="T105" i="31"/>
  <c r="T102" i="30"/>
  <c r="T110" i="30"/>
  <c r="T112" i="28"/>
  <c r="T101" i="27"/>
  <c r="T109" i="27"/>
  <c r="E97" i="26"/>
  <c r="T106" i="26"/>
  <c r="U106" i="25"/>
  <c r="T106" i="25"/>
  <c r="U98" i="24"/>
  <c r="T98" i="24"/>
  <c r="E97" i="24"/>
  <c r="U100" i="24"/>
  <c r="T100" i="24"/>
  <c r="L114" i="24"/>
  <c r="R114" i="24" s="1"/>
  <c r="U97" i="21"/>
  <c r="T97" i="21"/>
  <c r="T105" i="1"/>
  <c r="T102" i="31"/>
  <c r="T110" i="31"/>
  <c r="T99" i="30"/>
  <c r="T107" i="30"/>
  <c r="T104" i="29"/>
  <c r="T112" i="29"/>
  <c r="T101" i="28"/>
  <c r="T109" i="28"/>
  <c r="E97" i="27"/>
  <c r="T98" i="27"/>
  <c r="T106" i="27"/>
  <c r="T103" i="26"/>
  <c r="T111" i="26"/>
  <c r="T102" i="1"/>
  <c r="T110" i="1"/>
  <c r="T99" i="31"/>
  <c r="T107" i="31"/>
  <c r="T104" i="30"/>
  <c r="T112" i="30"/>
  <c r="T101" i="29"/>
  <c r="T109" i="29"/>
  <c r="E97" i="28"/>
  <c r="T98" i="28"/>
  <c r="T106" i="28"/>
  <c r="T103" i="27"/>
  <c r="T111" i="27"/>
  <c r="T100" i="26"/>
  <c r="T108" i="26"/>
  <c r="T115" i="26"/>
  <c r="U98" i="25"/>
  <c r="T98" i="25"/>
  <c r="U111" i="24"/>
  <c r="T111" i="24"/>
  <c r="L114" i="23"/>
  <c r="R114" i="23" s="1"/>
  <c r="R97" i="23"/>
  <c r="M114" i="22"/>
  <c r="S114" i="22" s="1"/>
  <c r="S97" i="22"/>
  <c r="E97" i="29"/>
  <c r="U103" i="24"/>
  <c r="T103" i="24"/>
  <c r="U115" i="19"/>
  <c r="U112" i="12"/>
  <c r="T112" i="12"/>
  <c r="U106" i="10"/>
  <c r="T106" i="10"/>
  <c r="U108" i="10"/>
  <c r="T108" i="10"/>
  <c r="U97" i="9"/>
  <c r="T97" i="9"/>
  <c r="S97" i="9"/>
  <c r="M114" i="9"/>
  <c r="S114" i="9" s="1"/>
  <c r="U111" i="9"/>
  <c r="T111" i="9"/>
  <c r="U98" i="2"/>
  <c r="T98" i="2"/>
  <c r="E97" i="2"/>
  <c r="U106" i="2"/>
  <c r="T106" i="2"/>
  <c r="S97" i="21"/>
  <c r="E97" i="15"/>
  <c r="U101" i="11"/>
  <c r="T101" i="11"/>
  <c r="U103" i="11"/>
  <c r="T103" i="11"/>
  <c r="R97" i="8"/>
  <c r="L114" i="8"/>
  <c r="R114" i="8" s="1"/>
  <c r="U102" i="6"/>
  <c r="T102" i="6"/>
  <c r="E97" i="6"/>
  <c r="U101" i="3"/>
  <c r="E97" i="3"/>
  <c r="T101" i="3"/>
  <c r="U109" i="3"/>
  <c r="T109" i="3"/>
  <c r="M114" i="25"/>
  <c r="S114" i="25" s="1"/>
  <c r="T103" i="23"/>
  <c r="T111" i="23"/>
  <c r="T100" i="22"/>
  <c r="T108" i="22"/>
  <c r="T115" i="22"/>
  <c r="T105" i="21"/>
  <c r="T102" i="20"/>
  <c r="T110" i="20"/>
  <c r="T99" i="19"/>
  <c r="T107" i="19"/>
  <c r="T104" i="18"/>
  <c r="T112" i="18"/>
  <c r="L114" i="18"/>
  <c r="R114" i="18" s="1"/>
  <c r="T101" i="17"/>
  <c r="T109" i="17"/>
  <c r="M114" i="17"/>
  <c r="S114" i="17" s="1"/>
  <c r="E97" i="16"/>
  <c r="T98" i="16"/>
  <c r="T106" i="16"/>
  <c r="R97" i="15"/>
  <c r="T103" i="15"/>
  <c r="T111" i="15"/>
  <c r="S97" i="14"/>
  <c r="T100" i="14"/>
  <c r="T108" i="14"/>
  <c r="U109" i="13"/>
  <c r="T109" i="13"/>
  <c r="T99" i="12"/>
  <c r="U109" i="11"/>
  <c r="T109" i="11"/>
  <c r="U111" i="11"/>
  <c r="T111" i="11"/>
  <c r="U110" i="6"/>
  <c r="T110" i="6"/>
  <c r="U104" i="4"/>
  <c r="T104" i="4"/>
  <c r="U112" i="4"/>
  <c r="T112" i="4"/>
  <c r="T105" i="22"/>
  <c r="T102" i="21"/>
  <c r="T110" i="21"/>
  <c r="T99" i="20"/>
  <c r="T107" i="20"/>
  <c r="U99" i="19"/>
  <c r="T104" i="19"/>
  <c r="T112" i="19"/>
  <c r="T101" i="18"/>
  <c r="T109" i="18"/>
  <c r="E97" i="17"/>
  <c r="T98" i="17"/>
  <c r="T106" i="17"/>
  <c r="T103" i="16"/>
  <c r="T111" i="16"/>
  <c r="T100" i="15"/>
  <c r="T108" i="15"/>
  <c r="T105" i="14"/>
  <c r="T101" i="12"/>
  <c r="U109" i="12"/>
  <c r="T109" i="12"/>
  <c r="U105" i="7"/>
  <c r="T105" i="7"/>
  <c r="T105" i="23"/>
  <c r="T102" i="22"/>
  <c r="T110" i="22"/>
  <c r="T99" i="21"/>
  <c r="U102" i="21"/>
  <c r="T107" i="21"/>
  <c r="T104" i="20"/>
  <c r="T112" i="20"/>
  <c r="T101" i="19"/>
  <c r="T109" i="19"/>
  <c r="E97" i="18"/>
  <c r="T98" i="18"/>
  <c r="T106" i="18"/>
  <c r="T103" i="17"/>
  <c r="T111" i="17"/>
  <c r="T100" i="16"/>
  <c r="T108" i="16"/>
  <c r="T105" i="15"/>
  <c r="T102" i="14"/>
  <c r="T110" i="14"/>
  <c r="U107" i="13"/>
  <c r="T111" i="13"/>
  <c r="U98" i="12"/>
  <c r="T98" i="12"/>
  <c r="E97" i="12"/>
  <c r="T115" i="12"/>
  <c r="U98" i="11"/>
  <c r="T98" i="11"/>
  <c r="E97" i="11"/>
  <c r="R97" i="10"/>
  <c r="L114" i="10"/>
  <c r="R114" i="10" s="1"/>
  <c r="E97" i="7"/>
  <c r="S97" i="7"/>
  <c r="M114" i="7"/>
  <c r="S114" i="7" s="1"/>
  <c r="T100" i="25"/>
  <c r="T115" i="25"/>
  <c r="T100" i="17"/>
  <c r="T108" i="17"/>
  <c r="T105" i="16"/>
  <c r="T102" i="15"/>
  <c r="T110" i="15"/>
  <c r="T99" i="14"/>
  <c r="T107" i="14"/>
  <c r="T102" i="13"/>
  <c r="T107" i="12"/>
  <c r="T101" i="10"/>
  <c r="U100" i="8"/>
  <c r="T100" i="8"/>
  <c r="E97" i="8"/>
  <c r="E97" i="5"/>
  <c r="U99" i="5"/>
  <c r="T99" i="5"/>
  <c r="E97" i="20"/>
  <c r="T115" i="18"/>
  <c r="T112" i="14"/>
  <c r="E97" i="13"/>
  <c r="T99" i="13"/>
  <c r="T104" i="13"/>
  <c r="U108" i="8"/>
  <c r="T108" i="8"/>
  <c r="U107" i="5"/>
  <c r="T107" i="5"/>
  <c r="U101" i="13"/>
  <c r="T101" i="13"/>
  <c r="R97" i="12"/>
  <c r="L114" i="12"/>
  <c r="R114" i="12" s="1"/>
  <c r="U106" i="12"/>
  <c r="T106" i="12"/>
  <c r="U98" i="10"/>
  <c r="T98" i="10"/>
  <c r="E97" i="10"/>
  <c r="U100" i="10"/>
  <c r="T100" i="10"/>
  <c r="U103" i="9"/>
  <c r="T103" i="9"/>
  <c r="U115" i="3"/>
  <c r="R97" i="7"/>
  <c r="S97" i="6"/>
  <c r="T115" i="6"/>
  <c r="T112" i="2"/>
  <c r="T99" i="4"/>
  <c r="T107" i="4"/>
  <c r="T104" i="3"/>
  <c r="T112" i="3"/>
  <c r="L114" i="3"/>
  <c r="R114" i="3" s="1"/>
  <c r="T101" i="2"/>
  <c r="T109" i="2"/>
  <c r="M114" i="2"/>
  <c r="S114" i="2" s="1"/>
  <c r="M114" i="11"/>
  <c r="S114" i="11" s="1"/>
  <c r="T115" i="8"/>
  <c r="L114" i="4"/>
  <c r="R114" i="4" s="1"/>
  <c r="M114" i="3"/>
  <c r="S114" i="3" s="1"/>
  <c r="T106" i="11"/>
  <c r="T103" i="10"/>
  <c r="T111" i="10"/>
  <c r="T100" i="9"/>
  <c r="T108" i="9"/>
  <c r="T105" i="8"/>
  <c r="T102" i="7"/>
  <c r="T110" i="7"/>
  <c r="T99" i="6"/>
  <c r="T107" i="6"/>
  <c r="T104" i="5"/>
  <c r="T115" i="10"/>
  <c r="T105" i="9"/>
  <c r="T102" i="8"/>
  <c r="T110" i="8"/>
  <c r="T99" i="7"/>
  <c r="T107" i="7"/>
  <c r="T104" i="6"/>
  <c r="T112" i="6"/>
  <c r="T101" i="5"/>
  <c r="T109" i="5"/>
  <c r="E97" i="4"/>
  <c r="T98" i="4"/>
  <c r="T106" i="4"/>
  <c r="T103" i="3"/>
  <c r="T111" i="3"/>
  <c r="T100" i="2"/>
  <c r="T108" i="2"/>
  <c r="T115" i="2"/>
  <c r="U61" i="12" l="1"/>
  <c r="U61" i="15"/>
  <c r="E114" i="19"/>
  <c r="T115" i="31"/>
  <c r="T61" i="1"/>
  <c r="E114" i="9"/>
  <c r="U61" i="16"/>
  <c r="T26" i="9"/>
  <c r="E114" i="25"/>
  <c r="T26" i="21"/>
  <c r="T115" i="9"/>
  <c r="T32" i="16"/>
  <c r="T115" i="17"/>
  <c r="T115" i="16"/>
  <c r="T35" i="4"/>
  <c r="U61" i="26"/>
  <c r="T97" i="25"/>
  <c r="U97" i="25"/>
  <c r="U97" i="22"/>
  <c r="E114" i="22"/>
  <c r="T32" i="20"/>
  <c r="U61" i="17"/>
  <c r="T97" i="14"/>
  <c r="U26" i="2"/>
  <c r="Q114" i="31"/>
  <c r="Q115" i="31"/>
  <c r="T97" i="19"/>
  <c r="T115" i="29"/>
  <c r="P114" i="30"/>
  <c r="P115" i="30"/>
  <c r="P115" i="25"/>
  <c r="P114" i="25"/>
  <c r="Q115" i="26"/>
  <c r="Q114" i="26"/>
  <c r="U26" i="16"/>
  <c r="T26" i="16"/>
  <c r="P115" i="6"/>
  <c r="P114" i="6"/>
  <c r="Q115" i="4"/>
  <c r="Q114" i="4"/>
  <c r="Q115" i="2"/>
  <c r="Q114" i="2"/>
  <c r="P115" i="28"/>
  <c r="P114" i="28"/>
  <c r="Q115" i="25"/>
  <c r="Q114" i="25"/>
  <c r="P115" i="13"/>
  <c r="P114" i="13"/>
  <c r="P115" i="12"/>
  <c r="P114" i="12"/>
  <c r="Q115" i="15"/>
  <c r="Q114" i="15"/>
  <c r="T61" i="11"/>
  <c r="U61" i="11"/>
  <c r="Q115" i="6"/>
  <c r="Q114" i="6"/>
  <c r="P115" i="5"/>
  <c r="P114" i="5"/>
  <c r="P114" i="29"/>
  <c r="P115" i="29"/>
  <c r="Q115" i="30"/>
  <c r="Q114" i="30"/>
  <c r="P115" i="23"/>
  <c r="P114" i="23"/>
  <c r="Q115" i="18"/>
  <c r="Q114" i="18"/>
  <c r="Q115" i="21"/>
  <c r="Q114" i="21"/>
  <c r="Q115" i="14"/>
  <c r="Q114" i="14"/>
  <c r="Q114" i="7"/>
  <c r="Q115" i="7"/>
  <c r="T115" i="24"/>
  <c r="P115" i="20"/>
  <c r="P114" i="20"/>
  <c r="Q115" i="19"/>
  <c r="Q114" i="19"/>
  <c r="P115" i="22"/>
  <c r="P114" i="22"/>
  <c r="Q115" i="8"/>
  <c r="Q114" i="8"/>
  <c r="P115" i="2"/>
  <c r="P114" i="2"/>
  <c r="Q115" i="27"/>
  <c r="Q114" i="27"/>
  <c r="P115" i="14"/>
  <c r="P114" i="14"/>
  <c r="U115" i="14"/>
  <c r="T115" i="14"/>
  <c r="Q115" i="9"/>
  <c r="Q114" i="9"/>
  <c r="Q115" i="10"/>
  <c r="Q114" i="10"/>
  <c r="P115" i="1"/>
  <c r="P114" i="1"/>
  <c r="Q115" i="28"/>
  <c r="Q114" i="28"/>
  <c r="P115" i="26"/>
  <c r="P114" i="26"/>
  <c r="Q115" i="22"/>
  <c r="Q114" i="22"/>
  <c r="P115" i="21"/>
  <c r="P114" i="21"/>
  <c r="P115" i="17"/>
  <c r="P114" i="17"/>
  <c r="P115" i="15"/>
  <c r="P114" i="15"/>
  <c r="P115" i="7"/>
  <c r="P114" i="7"/>
  <c r="T114" i="14"/>
  <c r="P115" i="27"/>
  <c r="P114" i="27"/>
  <c r="P115" i="24"/>
  <c r="P114" i="24"/>
  <c r="P115" i="16"/>
  <c r="P114" i="16"/>
  <c r="P115" i="10"/>
  <c r="P114" i="10"/>
  <c r="P115" i="11"/>
  <c r="P114" i="11"/>
  <c r="Q115" i="5"/>
  <c r="Q114" i="5"/>
  <c r="Q115" i="3"/>
  <c r="Q114" i="3"/>
  <c r="U97" i="14"/>
  <c r="T115" i="5"/>
  <c r="Q115" i="29"/>
  <c r="Q114" i="29"/>
  <c r="Q115" i="24"/>
  <c r="Q114" i="24"/>
  <c r="Q115" i="20"/>
  <c r="Q114" i="20"/>
  <c r="Q115" i="13"/>
  <c r="Q114" i="13"/>
  <c r="Q115" i="16"/>
  <c r="Q114" i="16"/>
  <c r="P115" i="9"/>
  <c r="P114" i="9"/>
  <c r="P115" i="4"/>
  <c r="P114" i="4"/>
  <c r="P114" i="3"/>
  <c r="P115" i="3"/>
  <c r="T97" i="2"/>
  <c r="E114" i="2"/>
  <c r="U97" i="2"/>
  <c r="U114" i="19"/>
  <c r="T114" i="19"/>
  <c r="U114" i="22"/>
  <c r="T114" i="22"/>
  <c r="U114" i="21"/>
  <c r="T114" i="21"/>
  <c r="E114" i="20"/>
  <c r="U97" i="20"/>
  <c r="T97" i="20"/>
  <c r="U97" i="1"/>
  <c r="T97" i="1"/>
  <c r="E114" i="1"/>
  <c r="U97" i="31"/>
  <c r="T97" i="31"/>
  <c r="E114" i="31"/>
  <c r="U114" i="9"/>
  <c r="T114" i="9"/>
  <c r="T97" i="26"/>
  <c r="E114" i="26"/>
  <c r="U97" i="26"/>
  <c r="E114" i="4"/>
  <c r="U97" i="4"/>
  <c r="T97" i="4"/>
  <c r="E114" i="5"/>
  <c r="U97" i="5"/>
  <c r="T97" i="5"/>
  <c r="E114" i="3"/>
  <c r="T97" i="3"/>
  <c r="U97" i="3"/>
  <c r="E114" i="27"/>
  <c r="U97" i="27"/>
  <c r="T97" i="27"/>
  <c r="U97" i="24"/>
  <c r="T97" i="24"/>
  <c r="E114" i="24"/>
  <c r="E114" i="30"/>
  <c r="U97" i="30"/>
  <c r="T97" i="30"/>
  <c r="E114" i="29"/>
  <c r="U97" i="29"/>
  <c r="T97" i="29"/>
  <c r="E114" i="11"/>
  <c r="U97" i="11"/>
  <c r="T97" i="11"/>
  <c r="U97" i="8"/>
  <c r="T97" i="8"/>
  <c r="E114" i="8"/>
  <c r="U97" i="23"/>
  <c r="T97" i="23"/>
  <c r="E114" i="23"/>
  <c r="E114" i="13"/>
  <c r="T97" i="13"/>
  <c r="U97" i="13"/>
  <c r="E114" i="12"/>
  <c r="U97" i="12"/>
  <c r="T97" i="12"/>
  <c r="T97" i="18"/>
  <c r="E114" i="18"/>
  <c r="U97" i="18"/>
  <c r="E114" i="6"/>
  <c r="U97" i="6"/>
  <c r="T97" i="6"/>
  <c r="E114" i="28"/>
  <c r="U97" i="28"/>
  <c r="T97" i="28"/>
  <c r="U114" i="25"/>
  <c r="T114" i="25"/>
  <c r="T97" i="10"/>
  <c r="U97" i="10"/>
  <c r="E114" i="10"/>
  <c r="U97" i="7"/>
  <c r="T97" i="7"/>
  <c r="E114" i="7"/>
  <c r="U97" i="17"/>
  <c r="T97" i="17"/>
  <c r="E114" i="17"/>
  <c r="U97" i="16"/>
  <c r="T97" i="16"/>
  <c r="E114" i="16"/>
  <c r="U97" i="15"/>
  <c r="T97" i="15"/>
  <c r="E114" i="15"/>
  <c r="U114" i="4" l="1"/>
  <c r="T114" i="4"/>
  <c r="U114" i="1"/>
  <c r="T114" i="1"/>
  <c r="U114" i="24"/>
  <c r="T114" i="24"/>
  <c r="U114" i="11"/>
  <c r="T114" i="11"/>
  <c r="U114" i="6"/>
  <c r="T114" i="6"/>
  <c r="U114" i="13"/>
  <c r="T114" i="13"/>
  <c r="U114" i="3"/>
  <c r="T114" i="3"/>
  <c r="T114" i="23"/>
  <c r="U114" i="23"/>
  <c r="U114" i="5"/>
  <c r="T114" i="5"/>
  <c r="T114" i="15"/>
  <c r="U114" i="15"/>
  <c r="T114" i="7"/>
  <c r="U114" i="7"/>
  <c r="U114" i="28"/>
  <c r="T114" i="28"/>
  <c r="T114" i="8"/>
  <c r="U114" i="8"/>
  <c r="U114" i="29"/>
  <c r="T114" i="29"/>
  <c r="T114" i="31"/>
  <c r="U114" i="31"/>
  <c r="U114" i="20"/>
  <c r="T114" i="20"/>
  <c r="U114" i="2"/>
  <c r="T114" i="2"/>
  <c r="U114" i="17"/>
  <c r="T114" i="17"/>
  <c r="U114" i="30"/>
  <c r="T114" i="30"/>
  <c r="U114" i="26"/>
  <c r="T114" i="26"/>
  <c r="U114" i="18"/>
  <c r="T114" i="18"/>
  <c r="U114" i="16"/>
  <c r="T114" i="16"/>
  <c r="T114" i="10"/>
  <c r="U114" i="10"/>
  <c r="U114" i="12"/>
  <c r="T114" i="12"/>
  <c r="U114" i="27"/>
  <c r="T114" i="27"/>
</calcChain>
</file>

<file path=xl/sharedStrings.xml><?xml version="1.0" encoding="utf-8"?>
<sst xmlns="http://schemas.openxmlformats.org/spreadsheetml/2006/main" count="11443" uniqueCount="158">
  <si>
    <t>Figures Finalised as at 2026/01/30</t>
  </si>
  <si>
    <t/>
  </si>
  <si>
    <t>2nd Quarter Ended 31 December 2025</t>
  </si>
  <si>
    <t>CONDITIONAL GRANTS TRANSFERRED FROM NATIONAL DEPARTMENTS AND ACTUAL PAYMENTS MADE BY MUNICIPALITIES: PRELIMINARY RESULTS</t>
  </si>
  <si>
    <t>AGGREGRATED INFORMATION FOR WESTERN CAPE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</si>
  <si>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</si>
  <si>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</si>
  <si>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</si>
  <si>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</si>
  <si>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</si>
  <si>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</si>
  <si>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1st to 2nd Q</t>
  </si>
  <si>
    <t>% Changes for the 2nd Q</t>
  </si>
  <si>
    <t>Approved Roll Over</t>
  </si>
  <si>
    <t>R thousands</t>
  </si>
  <si>
    <t>Division of revenue Act No. 24 of 2024</t>
  </si>
  <si>
    <t>Adjustment (Mid year)</t>
  </si>
  <si>
    <t>Other Adjustments</t>
  </si>
  <si>
    <t>Total Available 2025/26</t>
  </si>
  <si>
    <t>Approved payment schedule</t>
  </si>
  <si>
    <t>Transferred to municipalities for direct grants</t>
  </si>
  <si>
    <t>Actual expenditure National Department by 30 September 2025</t>
  </si>
  <si>
    <t>Actual expenditure by municipalities by 30 September 2025</t>
  </si>
  <si>
    <t>Actual expenditure National Department by 31 December 2025</t>
  </si>
  <si>
    <t>Actual expenditure by municipalities by 31 December 2025</t>
  </si>
  <si>
    <t>Actual expenditure National Department by 31 March 2026</t>
  </si>
  <si>
    <t>Actual expenditure by municipalities by 31 March 2026</t>
  </si>
  <si>
    <t>Actual expenditure National Department by 30 June 2026</t>
  </si>
  <si>
    <t>Actual expenditure by municipalities by 30 June 2026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</si>
  <si>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</si>
  <si>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</si>
  <si>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</si>
  <si>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</si>
  <si>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</si>
  <si>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8)</t>
  </si>
  <si>
    <t>Programme and Project Preperation Support Grant</t>
  </si>
  <si>
    <t/>
  </si>
  <si>
    <t>Local Government Financial Management Grant</t>
  </si>
  <si>
    <t>Infrastructure Skills Development Grant</t>
  </si>
  <si>
    <t>Integrated City Development Grant</t>
  </si>
  <si>
    <t>Urban Development Financing Grant (Schedule 4B)</t>
  </si>
  <si>
    <t>Neighbourhood Development Partnership (Schedule 5B)</t>
  </si>
  <si>
    <t>Neighbourhood Development Partnership (Schedule 6B)</t>
  </si>
  <si>
    <t>Smart Meter Grant (Schedule 6B)</t>
  </si>
  <si>
    <t>Sub-Total Vote</t>
  </si>
  <si>
    <t>Cooperative Governance (Vote 3)</t>
  </si>
  <si>
    <t>Integrated Urban Development Grant</t>
  </si>
  <si>
    <t>Municipal Systems Improvement Grant (Schedule 5B)</t>
  </si>
  <si>
    <t>Municipal Systems Improvement Grant (Schedule 6B)</t>
  </si>
  <si>
    <t>Municipal Disaster Grant</t>
  </si>
  <si>
    <t>Municipal Disaster Recovery Grant</t>
  </si>
  <si>
    <t>Municipal Demarcation Transition Grant (Schedule 5B)</t>
  </si>
  <si>
    <t>Municipal Demarcation Transition Grant (Schedule 6B)</t>
  </si>
  <si>
    <t>Transport (Vote 40)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</si>
  <si>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</si>
  <si>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</si>
  <si>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</si>
  <si>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</si>
  <si>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and Infrastructure (Vote 13)</t>
  </si>
  <si>
    <t>Expanded Public Works Programme Integrated Grant (Municipality)</t>
  </si>
  <si>
    <t>Mineral Resources and Energy (Vote 34)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</si>
  <si>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</si>
  <si>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</si>
  <si>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</si>
  <si>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</si>
  <si>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</si>
  <si>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and Sanitation (Vote 41)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</si>
  <si>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</si>
  <si>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</si>
  <si>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</si>
  <si>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</si>
  <si>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</si>
  <si>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</si>
  <si>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</si>
  <si>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</si>
  <si>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</si>
  <si>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</si>
  <si>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</si>
  <si>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</si>
  <si>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</si>
  <si>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</si>
  <si>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</si>
  <si>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</si>
  <si>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33)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</si>
  <si>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</si>
  <si>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</si>
  <si>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</si>
  <si>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</si>
  <si>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Informal Settlements Upgrading Partnership Grant (Schedule 5B)</t>
  </si>
  <si>
    <t>Sub-Total</t>
  </si>
  <si>
    <t>Municipal Infrastructure Grant</t>
  </si>
  <si>
    <t>Municipal Infrastructure Grant (Schedule 6B)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</si>
  <si>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</si>
  <si>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</si>
  <si>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</si>
  <si>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</si>
  <si>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</si>
  <si>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</si>
  <si>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2025</t>
  </si>
  <si>
    <t>Actual expenditure Provincial Department by 31 December 2025</t>
  </si>
  <si>
    <t>Actual expenditure Provincial Department by 31 March 2026</t>
  </si>
  <si>
    <t>Actual expenditure Provincial Department by 30 June 2026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</si>
  <si>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</si>
  <si>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</si>
  <si>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</si>
  <si>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</si>
  <si>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</si>
  <si>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</si>
  <si>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</si>
  <si>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</si>
  <si>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</si>
  <si>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</si>
  <si>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</si>
  <si>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</si>
  <si>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WESTERN CAPE: CAPE TOWN (CPT)</t>
  </si>
  <si>
    <t>WESTERN CAPE: MATZIKAMA (WC011)</t>
  </si>
  <si>
    <t>WESTERN CAPE: CEDERBERG (WC012)</t>
  </si>
  <si>
    <t>WESTERN CAPE: BERGRIVIER (WC013)</t>
  </si>
  <si>
    <t>WESTERN CAPE: SALDANHA BAY (WC014)</t>
  </si>
  <si>
    <t>WESTERN CAPE: SWARTLAND (WC015)</t>
  </si>
  <si>
    <t>WESTERN CAPE: WEST COAST (DC1)</t>
  </si>
  <si>
    <t>WESTERN CAPE: WITZENBERG (WC022)</t>
  </si>
  <si>
    <t>WESTERN CAPE: DRAKENSTEIN (WC023)</t>
  </si>
  <si>
    <t>WESTERN CAPE: STELLENBOSCH (WC024)</t>
  </si>
  <si>
    <t>WESTERN CAPE: BREEDE VALLEY (WC025)</t>
  </si>
  <si>
    <t>WESTERN CAPE: LANGEBERG (WC026)</t>
  </si>
  <si>
    <t>WESTERN CAPE: CAPE WINELANDS DM (DC2)</t>
  </si>
  <si>
    <t>WESTERN CAPE: THEEWATERSKLOOF (WC031)</t>
  </si>
  <si>
    <t>WESTERN CAPE: OVERSTRAND (WC032)</t>
  </si>
  <si>
    <t>WESTERN CAPE: CAPE AGULHAS (WC033)</t>
  </si>
  <si>
    <t>WESTERN CAPE: SWELLENDAM (WC034)</t>
  </si>
  <si>
    <t>WESTERN CAPE: OVERBERG (DC3)</t>
  </si>
  <si>
    <t>WESTERN CAPE: KANNALAND (WC041)</t>
  </si>
  <si>
    <t>WESTERN CAPE: HESSEQUA (WC042)</t>
  </si>
  <si>
    <t>WESTERN CAPE: MOSSEL BAY (WC043)</t>
  </si>
  <si>
    <t>WESTERN CAPE: GEORGE (WC044)</t>
  </si>
  <si>
    <t>WESTERN CAPE: OUDTSHOORN (WC045)</t>
  </si>
  <si>
    <t>WESTERN CAPE: BITOU (WC047)</t>
  </si>
  <si>
    <t>WESTERN CAPE: KNYSNA (WC048)</t>
  </si>
  <si>
    <t>WESTERN CAPE: GARDEN ROUTE (DC4)</t>
  </si>
  <si>
    <t>WESTERN CAPE: LAINGSBURG (WC051)</t>
  </si>
  <si>
    <t>WESTERN CAPE: PRINCE ALBERT (WC052)</t>
  </si>
  <si>
    <t>WESTERN CAPE: BEAUFORT WEST (WC053)</t>
  </si>
  <si>
    <t>WESTERN CAPE: CENTRAL KAROO (DC5)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</si>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</sst>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_(* #,##0_);_(* \(#,##0\);_(* &quot;&quot;\-\ &quot;&quot;?_);_(@_)"/>
    <numFmt numFmtId="168" formatCode="0.0\%;\(0.0\%\);_(* &quot;-&quot;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0">
    <xf numFmtId="0" fontId="0" fillId="0" borderId="0" xfId="0"/>
    <xf numFmtId="164" fontId="2" fillId="0" borderId="1" xfId="0" applyNumberFormat="1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center" vertical="top" wrapText="1"/>
    </xf>
    <xf numFmtId="165" fontId="2" fillId="0" borderId="3" xfId="0" applyNumberFormat="1" applyFont="1" applyBorder="1" applyAlignment="1">
      <alignment horizontal="center" vertical="top" wrapText="1"/>
    </xf>
    <xf numFmtId="165" fontId="2" fillId="0" borderId="0" xfId="0" applyNumberFormat="1" applyFont="1" applyAlignment="1">
      <alignment horizontal="center" vertical="top" wrapText="1"/>
    </xf>
    <xf numFmtId="166" fontId="3" fillId="0" borderId="4" xfId="0" applyNumberFormat="1" applyFont="1" applyBorder="1"/>
    <xf numFmtId="165" fontId="2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/>
    </xf>
    <xf numFmtId="165" fontId="2" fillId="0" borderId="5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165" fontId="2" fillId="0" borderId="3" xfId="0" applyNumberFormat="1" applyFont="1" applyBorder="1" applyAlignment="1">
      <alignment horizontal="right"/>
    </xf>
    <xf numFmtId="165" fontId="2" fillId="0" borderId="0" xfId="0" applyNumberFormat="1" applyFont="1" applyAlignment="1">
      <alignment horizontal="right"/>
    </xf>
    <xf numFmtId="0" fontId="2" fillId="0" borderId="7" xfId="0" applyFont="1" applyBorder="1" applyAlignment="1">
      <alignment horizontal="left"/>
    </xf>
    <xf numFmtId="165" fontId="2" fillId="0" borderId="7" xfId="0" applyNumberFormat="1" applyFont="1" applyBorder="1" applyAlignment="1">
      <alignment horizontal="right"/>
    </xf>
    <xf numFmtId="165" fontId="2" fillId="0" borderId="8" xfId="0" applyNumberFormat="1" applyFont="1" applyBorder="1" applyAlignment="1">
      <alignment horizontal="right"/>
    </xf>
    <xf numFmtId="0" fontId="3" fillId="0" borderId="4" xfId="0" applyFont="1" applyBorder="1" applyAlignment="1">
      <alignment horizontal="left" indent="1"/>
    </xf>
    <xf numFmtId="165" fontId="2" fillId="0" borderId="4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Continuous" vertical="justify"/>
    </xf>
    <xf numFmtId="10" fontId="2" fillId="0" borderId="2" xfId="1" applyNumberFormat="1" applyFont="1" applyFill="1" applyBorder="1" applyAlignment="1" applyProtection="1">
      <alignment horizontal="right"/>
    </xf>
    <xf numFmtId="10" fontId="2" fillId="0" borderId="1" xfId="1" applyNumberFormat="1" applyFont="1" applyFill="1" applyBorder="1" applyAlignment="1" applyProtection="1">
      <alignment horizontal="right"/>
    </xf>
    <xf numFmtId="0" fontId="2" fillId="2" borderId="4" xfId="0" applyFont="1" applyFill="1" applyBorder="1" applyAlignment="1" applyProtection="1">
      <alignment horizontal="left" indent="1"/>
      <protection locked="0"/>
    </xf>
    <xf numFmtId="10" fontId="2" fillId="0" borderId="3" xfId="1" applyNumberFormat="1" applyFont="1" applyFill="1" applyBorder="1" applyAlignment="1" applyProtection="1">
      <alignment horizontal="right"/>
    </xf>
    <xf numFmtId="10" fontId="2" fillId="0" borderId="4" xfId="1" applyNumberFormat="1" applyFont="1" applyFill="1" applyBorder="1" applyAlignment="1" applyProtection="1">
      <alignment horizontal="right"/>
    </xf>
    <xf numFmtId="165" fontId="3" fillId="0" borderId="3" xfId="0" applyNumberFormat="1" applyFont="1" applyBorder="1" applyAlignment="1" applyProtection="1">
      <alignment horizontal="right"/>
      <protection locked="0"/>
    </xf>
    <xf numFmtId="165" fontId="3" fillId="0" borderId="0" xfId="0" applyNumberFormat="1" applyFont="1" applyAlignment="1" applyProtection="1">
      <alignment horizontal="right"/>
      <protection locked="0"/>
    </xf>
    <xf numFmtId="0" fontId="2" fillId="0" borderId="1" xfId="0" applyFont="1" applyBorder="1"/>
    <xf numFmtId="165" fontId="2" fillId="0" borderId="3" xfId="0" applyNumberFormat="1" applyFont="1" applyBorder="1"/>
    <xf numFmtId="165" fontId="2" fillId="0" borderId="0" xfId="0" applyNumberFormat="1" applyFont="1"/>
    <xf numFmtId="10" fontId="2" fillId="0" borderId="9" xfId="1" applyNumberFormat="1" applyFont="1" applyFill="1" applyBorder="1" applyAlignment="1" applyProtection="1">
      <alignment horizontal="right"/>
    </xf>
    <xf numFmtId="10" fontId="2" fillId="0" borderId="10" xfId="1" applyNumberFormat="1" applyFont="1" applyFill="1" applyBorder="1" applyAlignment="1" applyProtection="1">
      <alignment horizontal="right"/>
    </xf>
    <xf numFmtId="0" fontId="2" fillId="0" borderId="10" xfId="0" applyFont="1" applyBorder="1"/>
    <xf numFmtId="0" fontId="2" fillId="0" borderId="11" xfId="0" applyFont="1" applyBorder="1"/>
    <xf numFmtId="165" fontId="2" fillId="0" borderId="11" xfId="0" applyNumberFormat="1" applyFont="1" applyBorder="1"/>
    <xf numFmtId="10" fontId="2" fillId="0" borderId="11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/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12" xfId="0" applyFont="1" applyBorder="1" applyAlignment="1">
      <alignment wrapText="1"/>
    </xf>
    <xf numFmtId="0" fontId="9" fillId="0" borderId="13" xfId="0" applyFont="1" applyBorder="1" applyAlignment="1">
      <alignment wrapText="1"/>
    </xf>
    <xf numFmtId="0" fontId="10" fillId="0" borderId="9" xfId="0" applyFont="1" applyBorder="1" applyAlignment="1">
      <alignment wrapText="1"/>
    </xf>
    <xf numFmtId="0" fontId="10" fillId="0" borderId="10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top" wrapText="1"/>
    </xf>
    <xf numFmtId="0" fontId="10" fillId="0" borderId="3" xfId="0" applyFont="1" applyBorder="1" applyAlignment="1">
      <alignment wrapText="1"/>
    </xf>
    <xf numFmtId="167" fontId="10" fillId="0" borderId="4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9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8" fontId="10" fillId="0" borderId="19" xfId="0" applyNumberFormat="1" applyFont="1" applyBorder="1" applyAlignment="1">
      <alignment wrapText="1"/>
    </xf>
    <xf numFmtId="168" fontId="10" fillId="0" borderId="19" xfId="0" applyNumberFormat="1" applyFont="1" applyBorder="1" applyAlignment="1">
      <alignment shrinkToFit="1"/>
    </xf>
    <xf numFmtId="0" fontId="11" fillId="0" borderId="3" xfId="0" applyFont="1" applyBorder="1" applyAlignment="1">
      <alignment wrapText="1"/>
    </xf>
    <xf numFmtId="168" fontId="11" fillId="0" borderId="18" xfId="0" applyNumberFormat="1" applyFont="1" applyBorder="1" applyAlignment="1">
      <alignment wrapText="1"/>
    </xf>
    <xf numFmtId="168" fontId="11" fillId="0" borderId="19" xfId="0" applyNumberFormat="1" applyFont="1" applyBorder="1" applyAlignment="1">
      <alignment wrapText="1"/>
    </xf>
    <xf numFmtId="168" fontId="11" fillId="0" borderId="19" xfId="0" applyNumberFormat="1" applyFont="1" applyBorder="1" applyAlignment="1">
      <alignment shrinkToFit="1"/>
    </xf>
    <xf numFmtId="0" fontId="10" fillId="0" borderId="8" xfId="0" applyFont="1" applyBorder="1"/>
    <xf numFmtId="168" fontId="10" fillId="0" borderId="20" xfId="0" applyNumberFormat="1" applyFont="1" applyBorder="1"/>
    <xf numFmtId="168" fontId="10" fillId="0" borderId="21" xfId="0" applyNumberFormat="1" applyFont="1" applyBorder="1"/>
    <xf numFmtId="168" fontId="10" fillId="0" borderId="21" xfId="0" applyNumberFormat="1" applyFont="1" applyBorder="1" applyAlignment="1">
      <alignment shrinkToFit="1"/>
    </xf>
    <xf numFmtId="0" fontId="0" fillId="0" borderId="3" xfId="0" applyBorder="1"/>
    <xf numFmtId="0" fontId="10" fillId="0" borderId="22" xfId="0" applyFont="1" applyBorder="1"/>
    <xf numFmtId="168" fontId="10" fillId="0" borderId="16" xfId="0" applyNumberFormat="1" applyFont="1" applyBorder="1"/>
    <xf numFmtId="168" fontId="10" fillId="0" borderId="17" xfId="0" applyNumberFormat="1" applyFont="1" applyBorder="1"/>
    <xf numFmtId="168" fontId="10" fillId="0" borderId="17" xfId="0" applyNumberFormat="1" applyFont="1" applyBorder="1" applyAlignment="1">
      <alignment shrinkToFit="1"/>
    </xf>
    <xf numFmtId="0" fontId="10" fillId="0" borderId="9" xfId="0" applyFont="1" applyBorder="1"/>
    <xf numFmtId="168" fontId="10" fillId="0" borderId="24" xfId="0" applyNumberFormat="1" applyFont="1" applyBorder="1"/>
    <xf numFmtId="168" fontId="10" fillId="0" borderId="25" xfId="0" applyNumberFormat="1" applyFont="1" applyBorder="1"/>
    <xf numFmtId="167" fontId="0" fillId="0" borderId="3" xfId="0" applyNumberFormat="1" applyBorder="1"/>
    <xf numFmtId="167" fontId="0" fillId="0" borderId="0" xfId="0" applyNumberFormat="1"/>
    <xf numFmtId="168" fontId="10" fillId="0" borderId="25" xfId="0" applyNumberFormat="1" applyFont="1" applyBorder="1" applyAlignment="1">
      <alignment shrinkToFit="1"/>
    </xf>
    <xf numFmtId="0" fontId="2" fillId="3" borderId="26" xfId="0" applyFont="1" applyFill="1" applyBorder="1" applyAlignment="1">
      <alignment horizontal="left" indent="1"/>
    </xf>
    <xf numFmtId="165" fontId="2" fillId="3" borderId="27" xfId="0" applyNumberFormat="1" applyFont="1" applyFill="1" applyBorder="1" applyAlignment="1">
      <alignment horizontal="right"/>
    </xf>
    <xf numFmtId="165" fontId="2" fillId="3" borderId="28" xfId="0" applyNumberFormat="1" applyFont="1" applyFill="1" applyBorder="1" applyAlignment="1">
      <alignment horizontal="right"/>
    </xf>
    <xf numFmtId="165" fontId="2" fillId="3" borderId="29" xfId="0" applyNumberFormat="1" applyFont="1" applyFill="1" applyBorder="1" applyAlignment="1">
      <alignment horizontal="right"/>
    </xf>
    <xf numFmtId="165" fontId="2" fillId="3" borderId="30" xfId="0" applyNumberFormat="1" applyFont="1" applyFill="1" applyBorder="1" applyAlignment="1">
      <alignment horizontal="right"/>
    </xf>
    <xf numFmtId="165" fontId="2" fillId="3" borderId="31" xfId="0" applyNumberFormat="1" applyFont="1" applyFill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12" xfId="0" applyNumberFormat="1" applyFont="1" applyBorder="1" applyAlignment="1">
      <alignment horizontal="right"/>
    </xf>
    <xf numFmtId="165" fontId="3" fillId="0" borderId="32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5" fontId="2" fillId="0" borderId="33" xfId="0" applyNumberFormat="1" applyFont="1" applyBorder="1" applyAlignment="1">
      <alignment horizontal="center" vertical="center"/>
    </xf>
    <xf numFmtId="165" fontId="2" fillId="0" borderId="34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left" vertical="top" wrapText="1"/>
    </xf>
    <xf numFmtId="165" fontId="2" fillId="0" borderId="35" xfId="0" applyNumberFormat="1" applyFont="1" applyBorder="1" applyAlignment="1">
      <alignment horizontal="center" vertical="top" wrapText="1"/>
    </xf>
    <xf numFmtId="164" fontId="2" fillId="0" borderId="35" xfId="0" applyNumberFormat="1" applyFont="1" applyBorder="1" applyAlignment="1">
      <alignment horizontal="center" vertical="top" wrapText="1"/>
    </xf>
    <xf numFmtId="49" fontId="2" fillId="0" borderId="35" xfId="0" applyNumberFormat="1" applyFont="1" applyBorder="1" applyAlignment="1">
      <alignment horizontal="center" vertical="top" wrapText="1"/>
    </xf>
    <xf numFmtId="49" fontId="2" fillId="0" borderId="36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49" fontId="2" fillId="0" borderId="0" xfId="0" applyNumberFormat="1" applyFont="1" applyAlignment="1">
      <alignment horizontal="center" vertical="top" wrapText="1"/>
    </xf>
    <xf numFmtId="0" fontId="2" fillId="0" borderId="37" xfId="0" applyFont="1" applyBorder="1" applyAlignment="1">
      <alignment horizontal="left"/>
    </xf>
    <xf numFmtId="165" fontId="2" fillId="0" borderId="23" xfId="0" applyNumberFormat="1" applyFont="1" applyBorder="1" applyAlignment="1">
      <alignment horizontal="right"/>
    </xf>
    <xf numFmtId="168" fontId="2" fillId="0" borderId="22" xfId="1" applyNumberFormat="1" applyFont="1" applyFill="1" applyBorder="1" applyAlignment="1" applyProtection="1">
      <alignment horizontal="right"/>
    </xf>
    <xf numFmtId="168" fontId="2" fillId="0" borderId="23" xfId="1" applyNumberFormat="1" applyFont="1" applyFill="1" applyBorder="1" applyAlignment="1" applyProtection="1">
      <alignment horizontal="right"/>
    </xf>
    <xf numFmtId="0" fontId="2" fillId="0" borderId="35" xfId="0" applyFont="1" applyBorder="1" applyAlignment="1">
      <alignment horizontal="left" indent="1"/>
    </xf>
    <xf numFmtId="168" fontId="11" fillId="0" borderId="4" xfId="0" applyNumberFormat="1" applyFont="1" applyBorder="1" applyAlignment="1">
      <alignment wrapText="1"/>
    </xf>
    <xf numFmtId="168" fontId="11" fillId="0" borderId="4" xfId="0" applyNumberFormat="1" applyFont="1" applyBorder="1" applyAlignment="1">
      <alignment shrinkToFit="1"/>
    </xf>
    <xf numFmtId="167" fontId="11" fillId="0" borderId="3" xfId="0" applyNumberFormat="1" applyFont="1" applyBorder="1" applyAlignment="1">
      <alignment wrapText="1"/>
    </xf>
    <xf numFmtId="167" fontId="11" fillId="0" borderId="0" xfId="0" applyNumberFormat="1" applyFont="1" applyAlignment="1">
      <alignment wrapText="1"/>
    </xf>
    <xf numFmtId="0" fontId="2" fillId="0" borderId="4" xfId="0" applyFont="1" applyBorder="1" applyAlignment="1">
      <alignment horizontal="left" indent="1"/>
    </xf>
    <xf numFmtId="0" fontId="2" fillId="0" borderId="1" xfId="0" applyFont="1" applyBorder="1" applyAlignment="1">
      <alignment horizontal="left" indent="1"/>
    </xf>
    <xf numFmtId="168" fontId="11" fillId="0" borderId="1" xfId="0" applyNumberFormat="1" applyFont="1" applyBorder="1" applyAlignment="1">
      <alignment wrapText="1"/>
    </xf>
    <xf numFmtId="168" fontId="11" fillId="0" borderId="1" xfId="0" applyNumberFormat="1" applyFont="1" applyBorder="1" applyAlignment="1">
      <alignment shrinkToFit="1"/>
    </xf>
    <xf numFmtId="167" fontId="10" fillId="0" borderId="3" xfId="0" applyNumberFormat="1" applyFont="1" applyBorder="1" applyAlignment="1">
      <alignment wrapText="1"/>
    </xf>
    <xf numFmtId="167" fontId="10" fillId="0" borderId="0" xfId="0" applyNumberFormat="1" applyFont="1" applyAlignment="1">
      <alignment wrapText="1"/>
    </xf>
    <xf numFmtId="169" fontId="11" fillId="0" borderId="4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1" fillId="0" borderId="19" xfId="0" applyNumberFormat="1" applyFont="1" applyBorder="1" applyAlignment="1">
      <alignment wrapText="1"/>
    </xf>
    <xf numFmtId="169" fontId="10" fillId="0" borderId="7" xfId="0" applyNumberFormat="1" applyFont="1" applyBorder="1"/>
    <xf numFmtId="169" fontId="10" fillId="0" borderId="20" xfId="0" applyNumberFormat="1" applyFont="1" applyBorder="1"/>
    <xf numFmtId="169" fontId="10" fillId="0" borderId="21" xfId="0" applyNumberFormat="1" applyFont="1" applyBorder="1"/>
    <xf numFmtId="169" fontId="10" fillId="0" borderId="4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19" xfId="0" applyNumberFormat="1" applyFont="1" applyBorder="1" applyAlignment="1">
      <alignment wrapText="1"/>
    </xf>
    <xf numFmtId="169" fontId="10" fillId="0" borderId="23" xfId="0" applyNumberFormat="1" applyFont="1" applyBorder="1"/>
    <xf numFmtId="169" fontId="10" fillId="0" borderId="16" xfId="0" applyNumberFormat="1" applyFont="1" applyBorder="1"/>
    <xf numFmtId="169" fontId="10" fillId="0" borderId="17" xfId="0" applyNumberFormat="1" applyFont="1" applyBorder="1"/>
    <xf numFmtId="169" fontId="10" fillId="0" borderId="10" xfId="0" applyNumberFormat="1" applyFont="1" applyBorder="1"/>
    <xf numFmtId="169" fontId="10" fillId="0" borderId="24" xfId="0" applyNumberFormat="1" applyFont="1" applyBorder="1"/>
    <xf numFmtId="169" fontId="10" fillId="0" borderId="25" xfId="0" applyNumberFormat="1" applyFont="1" applyBorder="1"/>
    <xf numFmtId="169" fontId="2" fillId="0" borderId="7" xfId="0" applyNumberFormat="1" applyFont="1" applyBorder="1" applyAlignment="1">
      <alignment horizontal="right"/>
    </xf>
    <xf numFmtId="169" fontId="2" fillId="0" borderId="8" xfId="0" applyNumberFormat="1" applyFont="1" applyBorder="1" applyAlignment="1">
      <alignment horizontal="right"/>
    </xf>
    <xf numFmtId="169" fontId="2" fillId="0" borderId="4" xfId="0" applyNumberFormat="1" applyFont="1" applyBorder="1" applyAlignment="1">
      <alignment horizontal="right"/>
    </xf>
    <xf numFmtId="169" fontId="3" fillId="0" borderId="4" xfId="0" applyNumberFormat="1" applyFont="1" applyBorder="1" applyAlignment="1" applyProtection="1">
      <alignment horizontal="right"/>
      <protection locked="0"/>
    </xf>
    <xf numFmtId="169" fontId="2" fillId="0" borderId="3" xfId="0" applyNumberFormat="1" applyFont="1" applyBorder="1" applyAlignment="1">
      <alignment horizontal="right"/>
    </xf>
    <xf numFmtId="169" fontId="2" fillId="0" borderId="37" xfId="0" applyNumberFormat="1" applyFont="1" applyBorder="1" applyAlignment="1">
      <alignment horizontal="right"/>
    </xf>
    <xf numFmtId="169" fontId="2" fillId="0" borderId="23" xfId="0" applyNumberFormat="1" applyFont="1" applyBorder="1" applyAlignment="1">
      <alignment horizontal="right"/>
    </xf>
    <xf numFmtId="169" fontId="11" fillId="0" borderId="35" xfId="0" applyNumberFormat="1" applyFont="1" applyBorder="1" applyAlignment="1">
      <alignment wrapText="1"/>
    </xf>
    <xf numFmtId="169" fontId="10" fillId="0" borderId="1" xfId="0" applyNumberFormat="1" applyFont="1" applyBorder="1" applyAlignment="1">
      <alignment wrapText="1"/>
    </xf>
    <xf numFmtId="169" fontId="2" fillId="0" borderId="1" xfId="0" applyNumberFormat="1" applyFont="1" applyBorder="1" applyAlignment="1">
      <alignment horizontal="right"/>
    </xf>
    <xf numFmtId="169" fontId="2" fillId="0" borderId="2" xfId="0" applyNumberFormat="1" applyFont="1" applyBorder="1" applyAlignment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3" fillId="0" borderId="4" xfId="0" applyNumberFormat="1" applyFont="1" applyBorder="1" applyAlignment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Border="1"/>
    <xf numFmtId="169" fontId="2" fillId="0" borderId="1" xfId="0" applyNumberFormat="1" applyFont="1" applyBorder="1"/>
    <xf numFmtId="169" fontId="2" fillId="0" borderId="9" xfId="0" applyNumberFormat="1" applyFont="1" applyBorder="1"/>
    <xf numFmtId="165" fontId="2" fillId="0" borderId="9" xfId="0" applyNumberFormat="1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14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6"/>
  <sheetViews>
    <sheetView showGridLines="0" tabSelected="1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4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51800000</v>
      </c>
      <c r="C10" s="108"/>
      <c r="D10" s="108"/>
      <c r="E10" s="108">
        <f t="shared" ref="E10:E17" si="0">$B10      +$C10      +$D10</f>
        <v>51800000</v>
      </c>
      <c r="F10" s="109">
        <v>51800000</v>
      </c>
      <c r="G10" s="110">
        <v>51800000</v>
      </c>
      <c r="H10" s="109">
        <v>10596000</v>
      </c>
      <c r="I10" s="110">
        <v>9023671</v>
      </c>
      <c r="J10" s="109">
        <v>5843000</v>
      </c>
      <c r="K10" s="110">
        <v>7138134</v>
      </c>
      <c r="L10" s="109"/>
      <c r="M10" s="110"/>
      <c r="N10" s="109"/>
      <c r="O10" s="110"/>
      <c r="P10" s="109">
        <f t="shared" ref="P10:P17" si="1">$H10      +$J10      +$L10      +$N10</f>
        <v>16439000</v>
      </c>
      <c r="Q10" s="110">
        <f t="shared" ref="Q10:Q17" si="2">$I10      +$K10      +$M10      +$O10</f>
        <v>16161805</v>
      </c>
      <c r="R10" s="54">
        <f t="shared" ref="R10:R17" si="3">IF(($H10      =0),0,((($J10      -$H10      )/$H10      )*100))</f>
        <v>-44.856549641374102</v>
      </c>
      <c r="S10" s="55">
        <f t="shared" ref="S10:S17" si="4">IF(($I10      =0),0,((($K10      -$I10      )/$I10      )*100))</f>
        <v>-20.895453746041941</v>
      </c>
      <c r="T10" s="54">
        <f t="shared" ref="T10:T16" si="5">IF(($E10      =0),0,(($P10      /$E10      )*100))</f>
        <v>31.735521235521237</v>
      </c>
      <c r="U10" s="56">
        <f t="shared" ref="U10:U16" si="6">IF(($E10      =0),0,(($Q10      /$E10      )*100))</f>
        <v>31.200395752895755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>
        <v>32200000</v>
      </c>
      <c r="C11" s="108"/>
      <c r="D11" s="108"/>
      <c r="E11" s="108">
        <f t="shared" si="0"/>
        <v>32200000</v>
      </c>
      <c r="F11" s="109">
        <v>32200000</v>
      </c>
      <c r="G11" s="110">
        <v>21500000</v>
      </c>
      <c r="H11" s="109">
        <v>5711000</v>
      </c>
      <c r="I11" s="110">
        <v>5306048</v>
      </c>
      <c r="J11" s="109">
        <v>8040000</v>
      </c>
      <c r="K11" s="110">
        <v>6937339</v>
      </c>
      <c r="L11" s="109"/>
      <c r="M11" s="110"/>
      <c r="N11" s="109"/>
      <c r="O11" s="110"/>
      <c r="P11" s="109">
        <f t="shared" si="1"/>
        <v>13751000</v>
      </c>
      <c r="Q11" s="110">
        <f t="shared" si="2"/>
        <v>12243387</v>
      </c>
      <c r="R11" s="54">
        <f t="shared" si="3"/>
        <v>40.780949045701277</v>
      </c>
      <c r="S11" s="55">
        <f t="shared" si="4"/>
        <v>30.743992515710371</v>
      </c>
      <c r="T11" s="54">
        <f t="shared" si="5"/>
        <v>42.704968944099377</v>
      </c>
      <c r="U11" s="56">
        <f t="shared" si="6"/>
        <v>38.022940993788815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>
        <v>182100000</v>
      </c>
      <c r="C13" s="108"/>
      <c r="D13" s="108"/>
      <c r="E13" s="108">
        <f t="shared" si="0"/>
        <v>182100000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66000000</v>
      </c>
      <c r="C14" s="108"/>
      <c r="D14" s="108"/>
      <c r="E14" s="108">
        <f t="shared" si="0"/>
        <v>66000000</v>
      </c>
      <c r="F14" s="109">
        <v>66000000</v>
      </c>
      <c r="G14" s="110">
        <v>55500000</v>
      </c>
      <c r="H14" s="109">
        <v>13779000</v>
      </c>
      <c r="I14" s="110">
        <v>715417</v>
      </c>
      <c r="J14" s="109">
        <v>6647000</v>
      </c>
      <c r="K14" s="110">
        <v>26187591</v>
      </c>
      <c r="L14" s="109"/>
      <c r="M14" s="110"/>
      <c r="N14" s="109"/>
      <c r="O14" s="110"/>
      <c r="P14" s="109">
        <f t="shared" si="1"/>
        <v>20426000</v>
      </c>
      <c r="Q14" s="110">
        <f t="shared" si="2"/>
        <v>26903008</v>
      </c>
      <c r="R14" s="54">
        <f t="shared" si="3"/>
        <v>-51.759924522824583</v>
      </c>
      <c r="S14" s="55">
        <f t="shared" si="4"/>
        <v>3560.465295065675</v>
      </c>
      <c r="T14" s="54">
        <f t="shared" si="5"/>
        <v>30.948484848484846</v>
      </c>
      <c r="U14" s="56">
        <f t="shared" si="6"/>
        <v>40.762133333333331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13000000</v>
      </c>
      <c r="C15" s="108"/>
      <c r="D15" s="108"/>
      <c r="E15" s="108">
        <f t="shared" si="0"/>
        <v>13000000</v>
      </c>
      <c r="F15" s="109">
        <v>13000000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>
        <v>184000000</v>
      </c>
      <c r="C16" s="108"/>
      <c r="D16" s="108"/>
      <c r="E16" s="108">
        <f t="shared" si="0"/>
        <v>184000000</v>
      </c>
      <c r="F16" s="109">
        <v>184000000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529100000</v>
      </c>
      <c r="C17" s="111">
        <f>SUM(C9:C16)</f>
        <v>0</v>
      </c>
      <c r="D17" s="111"/>
      <c r="E17" s="111">
        <f t="shared" si="0"/>
        <v>529100000</v>
      </c>
      <c r="F17" s="112">
        <f t="shared" ref="F17:O17" si="7">SUM(F9:F16)</f>
        <v>347000000</v>
      </c>
      <c r="G17" s="113">
        <f t="shared" si="7"/>
        <v>128800000</v>
      </c>
      <c r="H17" s="112">
        <f t="shared" si="7"/>
        <v>30086000</v>
      </c>
      <c r="I17" s="113">
        <f t="shared" si="7"/>
        <v>15045136</v>
      </c>
      <c r="J17" s="112">
        <f t="shared" si="7"/>
        <v>20530000</v>
      </c>
      <c r="K17" s="113">
        <f t="shared" si="7"/>
        <v>40263064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50616000</v>
      </c>
      <c r="Q17" s="113">
        <f t="shared" si="2"/>
        <v>55308200</v>
      </c>
      <c r="R17" s="58">
        <f t="shared" si="3"/>
        <v>-31.762281459815195</v>
      </c>
      <c r="S17" s="59">
        <f t="shared" si="4"/>
        <v>167.61515482478856</v>
      </c>
      <c r="T17" s="58">
        <f>IF((SUM($E9:$E14))=0,0,(P17/(SUM($E9:$E14))*100))</f>
        <v>15.241192411924121</v>
      </c>
      <c r="U17" s="60">
        <f>IF((SUM($E9:$E14))=0,0,(Q17/(SUM($E9:$E14))*100))</f>
        <v>16.65408009635652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>
        <v>201771000</v>
      </c>
      <c r="C19" s="108"/>
      <c r="D19" s="108"/>
      <c r="E19" s="108">
        <f t="shared" ref="E19:E26" si="8">$B19      +$C19      +$D19</f>
        <v>201771000</v>
      </c>
      <c r="F19" s="109">
        <v>201771000</v>
      </c>
      <c r="G19" s="110">
        <v>132968000</v>
      </c>
      <c r="H19" s="109">
        <v>26107000</v>
      </c>
      <c r="I19" s="110">
        <v>26162400</v>
      </c>
      <c r="J19" s="109">
        <v>74741000</v>
      </c>
      <c r="K19" s="110">
        <v>63479402</v>
      </c>
      <c r="L19" s="109"/>
      <c r="M19" s="110"/>
      <c r="N19" s="109"/>
      <c r="O19" s="110"/>
      <c r="P19" s="109">
        <f t="shared" ref="P19:P26" si="9">$H19      +$J19      +$L19      +$N19</f>
        <v>100848000</v>
      </c>
      <c r="Q19" s="110">
        <f t="shared" ref="Q19:Q26" si="10">$I19      +$K19      +$M19      +$O19</f>
        <v>89641802</v>
      </c>
      <c r="R19" s="54">
        <f t="shared" ref="R19:R26" si="11">IF(($H19      =0),0,((($J19      -$H19      )/$H19      )*100))</f>
        <v>186.28720266595167</v>
      </c>
      <c r="S19" s="55">
        <f t="shared" ref="S19:S26" si="12">IF(($I19      =0),0,((($K19      -$I19      )/$I19      )*100))</f>
        <v>142.63600434210929</v>
      </c>
      <c r="T19" s="54">
        <f t="shared" ref="T19:T25" si="13">IF(($E19      =0),0,(($P19      /$E19      )*100))</f>
        <v>49.981414573947688</v>
      </c>
      <c r="U19" s="56">
        <f t="shared" ref="U19:U25" si="14">IF(($E19      =0),0,(($Q19      /$E19      )*100))</f>
        <v>44.42749552710746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201771000</v>
      </c>
      <c r="C26" s="111">
        <f>SUM(C19:C25)</f>
        <v>0</v>
      </c>
      <c r="D26" s="111"/>
      <c r="E26" s="111">
        <f t="shared" si="8"/>
        <v>201771000</v>
      </c>
      <c r="F26" s="112">
        <f t="shared" ref="F26:O26" si="15">SUM(F19:F25)</f>
        <v>201771000</v>
      </c>
      <c r="G26" s="113">
        <f t="shared" si="15"/>
        <v>132968000</v>
      </c>
      <c r="H26" s="112">
        <f t="shared" si="15"/>
        <v>26107000</v>
      </c>
      <c r="I26" s="113">
        <f t="shared" si="15"/>
        <v>26162400</v>
      </c>
      <c r="J26" s="112">
        <f t="shared" si="15"/>
        <v>74741000</v>
      </c>
      <c r="K26" s="113">
        <f t="shared" si="15"/>
        <v>63479402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100848000</v>
      </c>
      <c r="Q26" s="113">
        <f t="shared" si="10"/>
        <v>89641802</v>
      </c>
      <c r="R26" s="58">
        <f t="shared" si="11"/>
        <v>186.28720266595167</v>
      </c>
      <c r="S26" s="59">
        <f t="shared" si="12"/>
        <v>142.63600434210929</v>
      </c>
      <c r="T26" s="58">
        <f>IF(($E26-$E21-$E25)   =0,0,($P26   /($E26-$E21-$E25)   )*100)</f>
        <v>49.981414573947688</v>
      </c>
      <c r="U26" s="60">
        <f>IF(($E26-$E21-$E25)   =0,0,($Q26   /($E26-$E21-$E25)   )*100)</f>
        <v>44.42749552710746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>
        <v>3127787000</v>
      </c>
      <c r="C30" s="108"/>
      <c r="D30" s="108"/>
      <c r="E30" s="108">
        <f>$B30      +$C30      +$D30</f>
        <v>3127787000</v>
      </c>
      <c r="F30" s="109">
        <v>3127787000</v>
      </c>
      <c r="G30" s="110">
        <v>1851162000</v>
      </c>
      <c r="H30" s="109">
        <v>409259000</v>
      </c>
      <c r="I30" s="110">
        <v>413348987</v>
      </c>
      <c r="J30" s="109">
        <v>754813000</v>
      </c>
      <c r="K30" s="110">
        <v>695162358</v>
      </c>
      <c r="L30" s="109"/>
      <c r="M30" s="110"/>
      <c r="N30" s="109"/>
      <c r="O30" s="110"/>
      <c r="P30" s="109">
        <f>$H30      +$J30      +$L30      +$N30</f>
        <v>1164072000</v>
      </c>
      <c r="Q30" s="110">
        <f>$I30      +$K30      +$M30      +$O30</f>
        <v>1108511345</v>
      </c>
      <c r="R30" s="54">
        <f>IF(($H30      =0),0,((($J30      -$H30      )/$H30      )*100))</f>
        <v>84.434062537415173</v>
      </c>
      <c r="S30" s="55">
        <f>IF(($I30      =0),0,((($K30      -$I30      )/$I30      )*100))</f>
        <v>68.178072249636358</v>
      </c>
      <c r="T30" s="54">
        <f>IF(($E30      =0),0,(($P30      /$E30      )*100))</f>
        <v>37.217112290574775</v>
      </c>
      <c r="U30" s="56">
        <f>IF(($E30      =0),0,(($Q30      /$E30      )*100))</f>
        <v>35.440755556564433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14322000</v>
      </c>
      <c r="C31" s="108"/>
      <c r="D31" s="108"/>
      <c r="E31" s="108">
        <f>$B31      +$C31      +$D31</f>
        <v>14322000</v>
      </c>
      <c r="F31" s="109">
        <v>14322000</v>
      </c>
      <c r="G31" s="110">
        <v>10025000</v>
      </c>
      <c r="H31" s="109">
        <v>2629000</v>
      </c>
      <c r="I31" s="110">
        <v>2169473</v>
      </c>
      <c r="J31" s="109">
        <v>2656000</v>
      </c>
      <c r="K31" s="110">
        <v>2219863</v>
      </c>
      <c r="L31" s="109"/>
      <c r="M31" s="110"/>
      <c r="N31" s="109"/>
      <c r="O31" s="110"/>
      <c r="P31" s="109">
        <f>$H31      +$J31      +$L31      +$N31</f>
        <v>5285000</v>
      </c>
      <c r="Q31" s="110">
        <f>$I31      +$K31      +$M31      +$O31</f>
        <v>4389336</v>
      </c>
      <c r="R31" s="54">
        <f>IF(($H31      =0),0,((($J31      -$H31      )/$H31      )*100))</f>
        <v>1.0270064663370102</v>
      </c>
      <c r="S31" s="55">
        <f>IF(($I31      =0),0,((($K31      -$I31      )/$I31      )*100))</f>
        <v>2.3226838960429563</v>
      </c>
      <c r="T31" s="54">
        <f>IF(($E31      =0),0,(($P31      /$E31      )*100))</f>
        <v>36.901270772238512</v>
      </c>
      <c r="U31" s="56">
        <f>IF(($E31      =0),0,(($Q31      /$E31      )*100))</f>
        <v>30.6475073313783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3142109000</v>
      </c>
      <c r="C32" s="111">
        <f>SUM(C28:C31)</f>
        <v>0</v>
      </c>
      <c r="D32" s="111"/>
      <c r="E32" s="111">
        <f>$B32      +$C32      +$D32</f>
        <v>3142109000</v>
      </c>
      <c r="F32" s="112">
        <f t="shared" ref="F32:O32" si="16">SUM(F28:F31)</f>
        <v>3142109000</v>
      </c>
      <c r="G32" s="113">
        <f t="shared" si="16"/>
        <v>1861187000</v>
      </c>
      <c r="H32" s="112">
        <f t="shared" si="16"/>
        <v>411888000</v>
      </c>
      <c r="I32" s="113">
        <f t="shared" si="16"/>
        <v>415518460</v>
      </c>
      <c r="J32" s="112">
        <f t="shared" si="16"/>
        <v>757469000</v>
      </c>
      <c r="K32" s="113">
        <f t="shared" si="16"/>
        <v>697382221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1169357000</v>
      </c>
      <c r="Q32" s="113">
        <f>$I32      +$K32      +$M32      +$O32</f>
        <v>1112900681</v>
      </c>
      <c r="R32" s="58">
        <f>IF(($H32      =0),0,((($J32      -$H32      )/$H32      )*100))</f>
        <v>83.901691722021525</v>
      </c>
      <c r="S32" s="59">
        <f>IF(($I32      =0),0,((($K32      -$I32      )/$I32      )*100))</f>
        <v>67.834233164995851</v>
      </c>
      <c r="T32" s="58">
        <f>IF($E32   =0,0,($P32   /$E32   )*100)</f>
        <v>37.215672658077743</v>
      </c>
      <c r="U32" s="60">
        <f>IF($E32   =0,0,($Q32   /$E32   )*100)</f>
        <v>35.418907523577317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71023000</v>
      </c>
      <c r="C34" s="108"/>
      <c r="D34" s="108"/>
      <c r="E34" s="108">
        <f>$B34      +$C34      +$D34</f>
        <v>71023000</v>
      </c>
      <c r="F34" s="109">
        <v>71023000</v>
      </c>
      <c r="G34" s="110">
        <v>49700000</v>
      </c>
      <c r="H34" s="109">
        <v>13231000</v>
      </c>
      <c r="I34" s="110">
        <v>24108744</v>
      </c>
      <c r="J34" s="109">
        <v>18240000</v>
      </c>
      <c r="K34" s="110">
        <v>19004056</v>
      </c>
      <c r="L34" s="109"/>
      <c r="M34" s="110"/>
      <c r="N34" s="109"/>
      <c r="O34" s="110"/>
      <c r="P34" s="109">
        <f>$H34      +$J34      +$L34      +$N34</f>
        <v>31471000</v>
      </c>
      <c r="Q34" s="110">
        <f>$I34      +$K34      +$M34      +$O34</f>
        <v>43112800</v>
      </c>
      <c r="R34" s="54">
        <f>IF(($H34      =0),0,((($J34      -$H34      )/$H34      )*100))</f>
        <v>37.858060615221831</v>
      </c>
      <c r="S34" s="55">
        <f>IF(($I34      =0),0,((($K34      -$I34      )/$I34      )*100))</f>
        <v>-21.173595770895407</v>
      </c>
      <c r="T34" s="54">
        <f>IF(($E34      =0),0,(($P34      /$E34      )*100))</f>
        <v>44.310997845768277</v>
      </c>
      <c r="U34" s="56">
        <f>IF(($E34      =0),0,(($Q34      /$E34      )*100))</f>
        <v>60.702589302057078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71023000</v>
      </c>
      <c r="C35" s="111">
        <f>C34</f>
        <v>0</v>
      </c>
      <c r="D35" s="111"/>
      <c r="E35" s="111">
        <f>$B35      +$C35      +$D35</f>
        <v>71023000</v>
      </c>
      <c r="F35" s="112">
        <f t="shared" ref="F35:O35" si="17">F34</f>
        <v>71023000</v>
      </c>
      <c r="G35" s="113">
        <f t="shared" si="17"/>
        <v>49700000</v>
      </c>
      <c r="H35" s="112">
        <f t="shared" si="17"/>
        <v>13231000</v>
      </c>
      <c r="I35" s="113">
        <f t="shared" si="17"/>
        <v>24108744</v>
      </c>
      <c r="J35" s="112">
        <f t="shared" si="17"/>
        <v>18240000</v>
      </c>
      <c r="K35" s="113">
        <f t="shared" si="17"/>
        <v>19004056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31471000</v>
      </c>
      <c r="Q35" s="113">
        <f>$I35      +$K35      +$M35      +$O35</f>
        <v>43112800</v>
      </c>
      <c r="R35" s="58">
        <f>IF(($H35      =0),0,((($J35      -$H35      )/$H35      )*100))</f>
        <v>37.858060615221831</v>
      </c>
      <c r="S35" s="59">
        <f>IF(($I35      =0),0,((($K35      -$I35      )/$I35      )*100))</f>
        <v>-21.173595770895407</v>
      </c>
      <c r="T35" s="58">
        <f>IF($E35   =0,0,($P35   /$E35   )*100)</f>
        <v>44.310997845768277</v>
      </c>
      <c r="U35" s="60">
        <f>IF($E35   =0,0,($Q35   /$E35   )*100)</f>
        <v>60.702589302057078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159447000</v>
      </c>
      <c r="C37" s="108"/>
      <c r="D37" s="108"/>
      <c r="E37" s="108">
        <f t="shared" ref="E37:E42" si="18">$B37      +$C37      +$D37</f>
        <v>159447000</v>
      </c>
      <c r="F37" s="109">
        <v>159447000</v>
      </c>
      <c r="G37" s="110">
        <v>99097000</v>
      </c>
      <c r="H37" s="109">
        <v>43323000</v>
      </c>
      <c r="I37" s="110">
        <v>16757802</v>
      </c>
      <c r="J37" s="109">
        <v>15029000</v>
      </c>
      <c r="K37" s="110">
        <v>25043082</v>
      </c>
      <c r="L37" s="109"/>
      <c r="M37" s="110"/>
      <c r="N37" s="109"/>
      <c r="O37" s="110"/>
      <c r="P37" s="109">
        <f t="shared" ref="P37:P42" si="19">$H37      +$J37      +$L37      +$N37</f>
        <v>58352000</v>
      </c>
      <c r="Q37" s="110">
        <f t="shared" ref="Q37:Q42" si="20">$I37      +$K37      +$M37      +$O37</f>
        <v>41800884</v>
      </c>
      <c r="R37" s="54">
        <f t="shared" ref="R37:R42" si="21">IF(($H37      =0),0,((($J37      -$H37      )/$H37      )*100))</f>
        <v>-65.30941993860074</v>
      </c>
      <c r="S37" s="55">
        <f t="shared" ref="S37:S42" si="22">IF(($I37      =0),0,((($K37      -$I37      )/$I37      )*100))</f>
        <v>49.441328880720754</v>
      </c>
      <c r="T37" s="54">
        <f t="shared" ref="T37:T41" si="23">IF(($E37      =0),0,(($P37      /$E37      )*100))</f>
        <v>36.596486606834873</v>
      </c>
      <c r="U37" s="56">
        <f t="shared" ref="U37:U41" si="24">IF(($E37      =0),0,(($Q37      /$E37      )*100))</f>
        <v>26.216162110293702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98327000</v>
      </c>
      <c r="C38" s="108"/>
      <c r="D38" s="108"/>
      <c r="E38" s="108">
        <f t="shared" si="18"/>
        <v>98327000</v>
      </c>
      <c r="F38" s="109">
        <v>89400000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20000000</v>
      </c>
      <c r="C40" s="108"/>
      <c r="D40" s="108"/>
      <c r="E40" s="108">
        <f t="shared" si="18"/>
        <v>20000000</v>
      </c>
      <c r="F40" s="109">
        <v>20000000</v>
      </c>
      <c r="G40" s="110">
        <v>12700000</v>
      </c>
      <c r="H40" s="109"/>
      <c r="I40" s="110">
        <v>442989</v>
      </c>
      <c r="J40" s="109">
        <v>6496000</v>
      </c>
      <c r="K40" s="110">
        <v>4082484</v>
      </c>
      <c r="L40" s="109"/>
      <c r="M40" s="110"/>
      <c r="N40" s="109"/>
      <c r="O40" s="110"/>
      <c r="P40" s="109">
        <f t="shared" si="19"/>
        <v>6496000</v>
      </c>
      <c r="Q40" s="110">
        <f t="shared" si="20"/>
        <v>4525473</v>
      </c>
      <c r="R40" s="54">
        <f t="shared" si="21"/>
        <v>0</v>
      </c>
      <c r="S40" s="55">
        <f t="shared" si="22"/>
        <v>821.57683373627788</v>
      </c>
      <c r="T40" s="54">
        <f t="shared" si="23"/>
        <v>32.479999999999997</v>
      </c>
      <c r="U40" s="56">
        <f t="shared" si="24"/>
        <v>22.627364999999998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277774000</v>
      </c>
      <c r="C42" s="111">
        <f>SUM(C37:C41)</f>
        <v>0</v>
      </c>
      <c r="D42" s="111"/>
      <c r="E42" s="111">
        <f t="shared" si="18"/>
        <v>277774000</v>
      </c>
      <c r="F42" s="112">
        <f t="shared" ref="F42:O42" si="25">SUM(F37:F41)</f>
        <v>268847000</v>
      </c>
      <c r="G42" s="113">
        <f t="shared" si="25"/>
        <v>111797000</v>
      </c>
      <c r="H42" s="112">
        <f t="shared" si="25"/>
        <v>43323000</v>
      </c>
      <c r="I42" s="113">
        <f t="shared" si="25"/>
        <v>17200791</v>
      </c>
      <c r="J42" s="112">
        <f t="shared" si="25"/>
        <v>21525000</v>
      </c>
      <c r="K42" s="113">
        <f t="shared" si="25"/>
        <v>29125566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64848000</v>
      </c>
      <c r="Q42" s="113">
        <f t="shared" si="20"/>
        <v>46326357</v>
      </c>
      <c r="R42" s="58">
        <f t="shared" si="21"/>
        <v>-50.315075133301015</v>
      </c>
      <c r="S42" s="59">
        <f t="shared" si="22"/>
        <v>69.326898978076073</v>
      </c>
      <c r="T42" s="58">
        <f>IF((+$E37+$E40) =0,0,(P42   /(+$E37+$E40) )*100)</f>
        <v>36.137689679961213</v>
      </c>
      <c r="U42" s="60">
        <f>IF((+$E37+$E40) =0,0,(Q42   /(+$E37+$E40) )*100)</f>
        <v>25.816178035854598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>
        <v>490000000</v>
      </c>
      <c r="C45" s="108"/>
      <c r="D45" s="108"/>
      <c r="E45" s="108">
        <f t="shared" si="26"/>
        <v>490000000</v>
      </c>
      <c r="F45" s="109">
        <v>490000000</v>
      </c>
      <c r="G45" s="110">
        <v>147000000</v>
      </c>
      <c r="H45" s="109">
        <v>17007000</v>
      </c>
      <c r="I45" s="110">
        <v>17007108</v>
      </c>
      <c r="J45" s="109">
        <v>96173000</v>
      </c>
      <c r="K45" s="110">
        <v>96172946</v>
      </c>
      <c r="L45" s="109"/>
      <c r="M45" s="110"/>
      <c r="N45" s="109"/>
      <c r="O45" s="110"/>
      <c r="P45" s="109">
        <f t="shared" si="27"/>
        <v>113180000</v>
      </c>
      <c r="Q45" s="110">
        <f t="shared" si="28"/>
        <v>113180054</v>
      </c>
      <c r="R45" s="54">
        <f t="shared" si="29"/>
        <v>465.49068030810838</v>
      </c>
      <c r="S45" s="55">
        <f t="shared" si="30"/>
        <v>465.4867717662521</v>
      </c>
      <c r="T45" s="54">
        <f t="shared" si="31"/>
        <v>23.097959183673471</v>
      </c>
      <c r="U45" s="56">
        <f t="shared" si="32"/>
        <v>23.097970204081633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16016000</v>
      </c>
      <c r="C46" s="108"/>
      <c r="D46" s="108"/>
      <c r="E46" s="108">
        <f t="shared" si="26"/>
        <v>16016000</v>
      </c>
      <c r="F46" s="109">
        <v>16016000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205264000</v>
      </c>
      <c r="C53" s="108"/>
      <c r="D53" s="108"/>
      <c r="E53" s="108">
        <f t="shared" si="26"/>
        <v>205264000</v>
      </c>
      <c r="F53" s="109">
        <v>205264000</v>
      </c>
      <c r="G53" s="110">
        <v>102162000</v>
      </c>
      <c r="H53" s="109">
        <v>11598000</v>
      </c>
      <c r="I53" s="110">
        <v>9909189</v>
      </c>
      <c r="J53" s="109">
        <v>17980000</v>
      </c>
      <c r="K53" s="110">
        <v>18410008</v>
      </c>
      <c r="L53" s="109"/>
      <c r="M53" s="110"/>
      <c r="N53" s="109"/>
      <c r="O53" s="110"/>
      <c r="P53" s="109">
        <f t="shared" si="27"/>
        <v>29578000</v>
      </c>
      <c r="Q53" s="110">
        <f t="shared" si="28"/>
        <v>28319197</v>
      </c>
      <c r="R53" s="54">
        <f t="shared" si="29"/>
        <v>55.026728746335571</v>
      </c>
      <c r="S53" s="55">
        <f t="shared" si="30"/>
        <v>85.787232436478916</v>
      </c>
      <c r="T53" s="54">
        <f t="shared" si="31"/>
        <v>14.409735754930237</v>
      </c>
      <c r="U53" s="56">
        <f t="shared" si="32"/>
        <v>13.796475270870683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711280000</v>
      </c>
      <c r="C55" s="111">
        <f>SUM(C44:C54)</f>
        <v>0</v>
      </c>
      <c r="D55" s="111"/>
      <c r="E55" s="111">
        <f t="shared" si="26"/>
        <v>711280000</v>
      </c>
      <c r="F55" s="112">
        <f t="shared" ref="F55:O55" si="33">SUM(F44:F54)</f>
        <v>711280000</v>
      </c>
      <c r="G55" s="113">
        <f t="shared" si="33"/>
        <v>249162000</v>
      </c>
      <c r="H55" s="112">
        <f t="shared" si="33"/>
        <v>28605000</v>
      </c>
      <c r="I55" s="113">
        <f t="shared" si="33"/>
        <v>26916297</v>
      </c>
      <c r="J55" s="112">
        <f t="shared" si="33"/>
        <v>114153000</v>
      </c>
      <c r="K55" s="113">
        <f t="shared" si="33"/>
        <v>114582954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142758000</v>
      </c>
      <c r="Q55" s="113">
        <f t="shared" si="28"/>
        <v>141499251</v>
      </c>
      <c r="R55" s="58">
        <f t="shared" si="29"/>
        <v>299.06659674882013</v>
      </c>
      <c r="S55" s="59">
        <f t="shared" si="30"/>
        <v>325.70103160921428</v>
      </c>
      <c r="T55" s="58">
        <f>IF((+$E45+$E47+$E49+$E50+$E53) =0,0,(P55   /(+$E45+$E47+$E49+$E50+$E53) )*100)</f>
        <v>20.53291986928706</v>
      </c>
      <c r="U55" s="60">
        <f>IF((+$E45+$E47+$E49+$E50+$E53) =0,0,(Q55   /(+$E45+$E47+$E49+$E50+$E53) )*100)</f>
        <v>20.351873676761635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>
        <v>619527000</v>
      </c>
      <c r="C67" s="108"/>
      <c r="D67" s="108"/>
      <c r="E67" s="108">
        <f t="shared" si="35"/>
        <v>619527000</v>
      </c>
      <c r="F67" s="109">
        <v>619527000</v>
      </c>
      <c r="G67" s="110">
        <v>403894000</v>
      </c>
      <c r="H67" s="109">
        <v>72218000</v>
      </c>
      <c r="I67" s="110">
        <v>72218302</v>
      </c>
      <c r="J67" s="109">
        <v>148915000</v>
      </c>
      <c r="K67" s="110">
        <v>148914832</v>
      </c>
      <c r="L67" s="109"/>
      <c r="M67" s="110"/>
      <c r="N67" s="109"/>
      <c r="O67" s="110"/>
      <c r="P67" s="109">
        <f t="shared" si="36"/>
        <v>221133000</v>
      </c>
      <c r="Q67" s="110">
        <f t="shared" si="37"/>
        <v>221133134</v>
      </c>
      <c r="R67" s="54">
        <f t="shared" si="38"/>
        <v>106.20205488936276</v>
      </c>
      <c r="S67" s="55">
        <f t="shared" si="39"/>
        <v>106.2009599727227</v>
      </c>
      <c r="T67" s="54">
        <f t="shared" si="40"/>
        <v>35.693843851841812</v>
      </c>
      <c r="U67" s="56">
        <f t="shared" si="41"/>
        <v>35.693865481246178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619527000</v>
      </c>
      <c r="C68" s="111">
        <f>SUM(C63:C67)</f>
        <v>0</v>
      </c>
      <c r="D68" s="111"/>
      <c r="E68" s="111">
        <f t="shared" si="35"/>
        <v>619527000</v>
      </c>
      <c r="F68" s="112">
        <f t="shared" ref="F68:O68" si="42">SUM(F63:F67)</f>
        <v>619527000</v>
      </c>
      <c r="G68" s="113">
        <f t="shared" si="42"/>
        <v>403894000</v>
      </c>
      <c r="H68" s="112">
        <f t="shared" si="42"/>
        <v>72218000</v>
      </c>
      <c r="I68" s="113">
        <f t="shared" si="42"/>
        <v>72218302</v>
      </c>
      <c r="J68" s="112">
        <f t="shared" si="42"/>
        <v>148915000</v>
      </c>
      <c r="K68" s="113">
        <f t="shared" si="42"/>
        <v>148914832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221133000</v>
      </c>
      <c r="Q68" s="113">
        <f t="shared" si="37"/>
        <v>221133134</v>
      </c>
      <c r="R68" s="58">
        <f t="shared" si="38"/>
        <v>106.20205488936276</v>
      </c>
      <c r="S68" s="59">
        <f t="shared" si="39"/>
        <v>106.2009599727227</v>
      </c>
      <c r="T68" s="58">
        <f>IF((+$E63+$E65+$E66++$E67) =0,0,(P68   /(+$E63+$E65+$E66+$E67) )*100)</f>
        <v>35.693843851841812</v>
      </c>
      <c r="U68" s="60">
        <f>IF((+$E63+$E65+$E67) =0,0,(Q68  /(+$E63+$E65+$E67) )*100)</f>
        <v>35.693865481246178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5552584000</v>
      </c>
      <c r="C69" s="120">
        <f>SUM(C9:C16,C19:C25,C28:C31,C34,C37:C41,C44:C54,C57:C60,C63:C67)</f>
        <v>0</v>
      </c>
      <c r="D69" s="120"/>
      <c r="E69" s="120">
        <f t="shared" si="35"/>
        <v>5552584000</v>
      </c>
      <c r="F69" s="121">
        <f t="shared" ref="F69:O69" si="43">SUM(F9:F16,F19:F25,F28:F31,F34,F37:F41,F44:F54,F57:F60,F63:F67)</f>
        <v>5361557000</v>
      </c>
      <c r="G69" s="122">
        <f t="shared" si="43"/>
        <v>2937508000</v>
      </c>
      <c r="H69" s="121">
        <f t="shared" si="43"/>
        <v>625458000</v>
      </c>
      <c r="I69" s="122">
        <f t="shared" si="43"/>
        <v>597170130</v>
      </c>
      <c r="J69" s="121">
        <f t="shared" si="43"/>
        <v>1155573000</v>
      </c>
      <c r="K69" s="122">
        <f t="shared" si="43"/>
        <v>1112752095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1781031000</v>
      </c>
      <c r="Q69" s="122">
        <f t="shared" si="37"/>
        <v>1709922225</v>
      </c>
      <c r="R69" s="67">
        <f t="shared" si="38"/>
        <v>84.75629059025546</v>
      </c>
      <c r="S69" s="68">
        <f t="shared" si="39"/>
        <v>86.337534163003099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33.981093408984634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32.624377032080758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486428000</v>
      </c>
      <c r="C71" s="108"/>
      <c r="D71" s="108"/>
      <c r="E71" s="108">
        <f>$B71      +$C71      +$D71</f>
        <v>486428000</v>
      </c>
      <c r="F71" s="109">
        <v>486428000</v>
      </c>
      <c r="G71" s="110">
        <v>341824000</v>
      </c>
      <c r="H71" s="109">
        <v>96586000</v>
      </c>
      <c r="I71" s="110">
        <v>61779475</v>
      </c>
      <c r="J71" s="109">
        <v>141080000</v>
      </c>
      <c r="K71" s="110">
        <v>119032290</v>
      </c>
      <c r="L71" s="109"/>
      <c r="M71" s="110"/>
      <c r="N71" s="109"/>
      <c r="O71" s="110"/>
      <c r="P71" s="109">
        <f>$H71      +$J71      +$L71      +$N71</f>
        <v>237666000</v>
      </c>
      <c r="Q71" s="110">
        <f>$I71      +$K71      +$M71      +$O71</f>
        <v>180811765</v>
      </c>
      <c r="R71" s="54">
        <f>IF(($H71      =0),0,((($J71      -$H71      )/$H71      )*100))</f>
        <v>46.066717743772386</v>
      </c>
      <c r="S71" s="55">
        <f>IF(($I71      =0),0,((($K71      -$I71      )/$I71      )*100))</f>
        <v>92.672873960162335</v>
      </c>
      <c r="T71" s="54">
        <f>IF(($E71      =0),0,(($P71      /$E71      )*100))</f>
        <v>48.859440657199009</v>
      </c>
      <c r="U71" s="56">
        <f>IF(($E71      =0),0,(($Q71      /$E71      )*100))</f>
        <v>37.171331625646545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486428000</v>
      </c>
      <c r="C73" s="117">
        <f>SUM(C71:C72)</f>
        <v>0</v>
      </c>
      <c r="D73" s="117"/>
      <c r="E73" s="117">
        <f>$B73      +$C73      +$D73</f>
        <v>486428000</v>
      </c>
      <c r="F73" s="118">
        <f t="shared" ref="F73:O73" si="44">SUM(F71:F72)</f>
        <v>486428000</v>
      </c>
      <c r="G73" s="119">
        <f t="shared" si="44"/>
        <v>341824000</v>
      </c>
      <c r="H73" s="118">
        <f t="shared" si="44"/>
        <v>96586000</v>
      </c>
      <c r="I73" s="119">
        <f t="shared" si="44"/>
        <v>61779475</v>
      </c>
      <c r="J73" s="118">
        <f t="shared" si="44"/>
        <v>141080000</v>
      </c>
      <c r="K73" s="119">
        <f t="shared" si="44"/>
        <v>119032290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237666000</v>
      </c>
      <c r="Q73" s="119">
        <f>$I73      +$K73      +$M73      +$O73</f>
        <v>180811765</v>
      </c>
      <c r="R73" s="63">
        <f>IF(($H73      =0),0,((($J73      -$H73      )/$H73      )*100))</f>
        <v>46.066717743772386</v>
      </c>
      <c r="S73" s="64">
        <f>IF(($I73      =0),0,((($K73      -$I73      )/$I73      )*100))</f>
        <v>92.672873960162335</v>
      </c>
      <c r="T73" s="63">
        <f>IF(($E71      =0),0,(($P71      /$E71      )*100))</f>
        <v>48.859440657199009</v>
      </c>
      <c r="U73" s="65">
        <f>IF($E71   =0,0,($Q71   /$E71 )*100)</f>
        <v>37.171331625646545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486428000</v>
      </c>
      <c r="C74" s="120">
        <f>SUM(C71:C72)</f>
        <v>0</v>
      </c>
      <c r="D74" s="120"/>
      <c r="E74" s="120">
        <f>$B74      +$C74      +$D74</f>
        <v>486428000</v>
      </c>
      <c r="F74" s="121">
        <f t="shared" ref="F74:O74" si="45">SUM(F71:F72)</f>
        <v>486428000</v>
      </c>
      <c r="G74" s="122">
        <f t="shared" si="45"/>
        <v>341824000</v>
      </c>
      <c r="H74" s="121">
        <f t="shared" si="45"/>
        <v>96586000</v>
      </c>
      <c r="I74" s="122">
        <f t="shared" si="45"/>
        <v>61779475</v>
      </c>
      <c r="J74" s="121">
        <f t="shared" si="45"/>
        <v>141080000</v>
      </c>
      <c r="K74" s="122">
        <f t="shared" si="45"/>
        <v>119032290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237666000</v>
      </c>
      <c r="Q74" s="122">
        <f>$I74      +$K74      +$M74      +$O74</f>
        <v>180811765</v>
      </c>
      <c r="R74" s="67">
        <f>IF(($H74      =0),0,((($J74      -$H74      )/$H74      )*100))</f>
        <v>46.066717743772386</v>
      </c>
      <c r="S74" s="68">
        <f>IF(($I74      =0),0,((($K74      -$I74      )/$I74      )*100))</f>
        <v>92.672873960162335</v>
      </c>
      <c r="T74" s="67">
        <f>IF(($E71      =0),0,(($P71      /$E71      )*100))</f>
        <v>48.859440657199009</v>
      </c>
      <c r="U74" s="71">
        <f>IF($E71   =0,0,($Q71   /$E71 )*100)</f>
        <v>37.171331625646545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6039012000</v>
      </c>
      <c r="C75" s="120">
        <f>SUM(C9:C16,C19:C25,C28:C31,C34,C37:C41,C44:C54,C57:C60,C63:C67,C71:C72)</f>
        <v>0</v>
      </c>
      <c r="D75" s="120"/>
      <c r="E75" s="120">
        <f>$B75      +$C75      +$D75</f>
        <v>6039012000</v>
      </c>
      <c r="F75" s="121">
        <f t="shared" ref="F75:O75" si="46">SUM(F9:F16,F19:F25,F28:F31,F34,F37:F41,F44:F54,F57:F60,F63:F67,F71:F72)</f>
        <v>5847985000</v>
      </c>
      <c r="G75" s="122">
        <f t="shared" si="46"/>
        <v>3279332000</v>
      </c>
      <c r="H75" s="121">
        <f t="shared" si="46"/>
        <v>722044000</v>
      </c>
      <c r="I75" s="122">
        <f t="shared" si="46"/>
        <v>658949605</v>
      </c>
      <c r="J75" s="121">
        <f t="shared" si="46"/>
        <v>1296653000</v>
      </c>
      <c r="K75" s="122">
        <f t="shared" si="46"/>
        <v>1231784385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2018697000</v>
      </c>
      <c r="Q75" s="122">
        <f>$I75      +$K75      +$M75      +$O75</f>
        <v>1890733990</v>
      </c>
      <c r="R75" s="67">
        <f>IF(($H75      =0),0,((($J75      -$H75      )/$H75      )*100))</f>
        <v>79.580884267440766</v>
      </c>
      <c r="S75" s="68">
        <f>IF(($I75      =0),0,((($K75      -$I75      )/$I75      )*100))</f>
        <v>86.931500626667798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35.244651881943597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33.010531684006182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152</v>
      </c>
    </row>
    <row r="118" spans="1:23" x14ac:dyDescent="0.25">
      <c r="A118" s="35" t="s">
        <v>153</v>
      </c>
    </row>
    <row r="119" spans="1:23" ht="13" x14ac:dyDescent="0.3">
      <c r="A119" s="35" t="s">
        <v>154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157</v>
      </c>
    </row>
    <row r="124" spans="1:23" ht="13" x14ac:dyDescent="0.3">
      <c r="A124" s="36" t="s">
        <v>93</v>
      </c>
      <c r="G124" s="36" t="s">
        <v>93</v>
      </c>
      <c r="W124" s="36"/>
    </row>
    <row r="125" spans="1:23" ht="13" x14ac:dyDescent="0.3">
      <c r="A125" s="36"/>
      <c r="G125" s="36"/>
      <c r="W125" s="36"/>
    </row>
    <row r="126" spans="1:23" ht="13" x14ac:dyDescent="0.3">
      <c r="A126" s="36" t="s">
        <v>93</v>
      </c>
      <c r="G126" s="36" t="s">
        <v>93</v>
      </c>
      <c r="W126" s="36"/>
    </row>
  </sheetData>
  <sheetProtection algorithmName="SHA-512" hashValue="Fs8mRFH7V8v/WANGC1xi68rF5w0f/PtK+6/fVCHZrsj1MVoiWcybd8rQjM1NEOqkhzN5m1zAH5UMQUiXdihpCw==" saltValue="1rebnuwFCpOsQX1YBu6a6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1700000</v>
      </c>
      <c r="C10" s="108"/>
      <c r="D10" s="108"/>
      <c r="E10" s="108">
        <f t="shared" ref="E10:E17" si="0">$B10      +$C10      +$D10</f>
        <v>1700000</v>
      </c>
      <c r="F10" s="109">
        <v>1700000</v>
      </c>
      <c r="G10" s="110">
        <v>1700000</v>
      </c>
      <c r="H10" s="109">
        <v>124000</v>
      </c>
      <c r="I10" s="110">
        <v>350597</v>
      </c>
      <c r="J10" s="109">
        <v>608000</v>
      </c>
      <c r="K10" s="110">
        <v>625376</v>
      </c>
      <c r="L10" s="109"/>
      <c r="M10" s="110"/>
      <c r="N10" s="109"/>
      <c r="O10" s="110"/>
      <c r="P10" s="109">
        <f t="shared" ref="P10:P17" si="1">$H10      +$J10      +$L10      +$N10</f>
        <v>732000</v>
      </c>
      <c r="Q10" s="110">
        <f t="shared" ref="Q10:Q17" si="2">$I10      +$K10      +$M10      +$O10</f>
        <v>975973</v>
      </c>
      <c r="R10" s="54">
        <f t="shared" ref="R10:R17" si="3">IF(($H10      =0),0,((($J10      -$H10      )/$H10      )*100))</f>
        <v>390.32258064516128</v>
      </c>
      <c r="S10" s="55">
        <f t="shared" ref="S10:S17" si="4">IF(($I10      =0),0,((($K10      -$I10      )/$I10      )*100))</f>
        <v>78.374601037658621</v>
      </c>
      <c r="T10" s="54">
        <f t="shared" ref="T10:T16" si="5">IF(($E10      =0),0,(($P10      /$E10      )*100))</f>
        <v>43.058823529411768</v>
      </c>
      <c r="U10" s="56">
        <f t="shared" ref="U10:U16" si="6">IF(($E10      =0),0,(($Q10      /$E10      )*100))</f>
        <v>57.41017647058824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39500000</v>
      </c>
      <c r="C14" s="108"/>
      <c r="D14" s="108"/>
      <c r="E14" s="108">
        <f t="shared" si="0"/>
        <v>39500000</v>
      </c>
      <c r="F14" s="109">
        <v>39500000</v>
      </c>
      <c r="G14" s="110">
        <v>39500000</v>
      </c>
      <c r="H14" s="109">
        <v>13585000</v>
      </c>
      <c r="I14" s="110">
        <v>715417</v>
      </c>
      <c r="J14" s="109">
        <v>1919000</v>
      </c>
      <c r="K14" s="110">
        <v>18033601</v>
      </c>
      <c r="L14" s="109"/>
      <c r="M14" s="110"/>
      <c r="N14" s="109"/>
      <c r="O14" s="110"/>
      <c r="P14" s="109">
        <f t="shared" si="1"/>
        <v>15504000</v>
      </c>
      <c r="Q14" s="110">
        <f t="shared" si="2"/>
        <v>18749018</v>
      </c>
      <c r="R14" s="54">
        <f t="shared" si="3"/>
        <v>-85.874125874125866</v>
      </c>
      <c r="S14" s="55">
        <f t="shared" si="4"/>
        <v>2420.7118365932038</v>
      </c>
      <c r="T14" s="54">
        <f t="shared" si="5"/>
        <v>39.250632911392401</v>
      </c>
      <c r="U14" s="56">
        <f t="shared" si="6"/>
        <v>47.465868354430377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2000000</v>
      </c>
      <c r="C15" s="108"/>
      <c r="D15" s="108"/>
      <c r="E15" s="108">
        <f t="shared" si="0"/>
        <v>2000000</v>
      </c>
      <c r="F15" s="109">
        <v>2000000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43200000</v>
      </c>
      <c r="C17" s="111">
        <f>SUM(C9:C16)</f>
        <v>0</v>
      </c>
      <c r="D17" s="111"/>
      <c r="E17" s="111">
        <f t="shared" si="0"/>
        <v>43200000</v>
      </c>
      <c r="F17" s="112">
        <f t="shared" ref="F17:O17" si="7">SUM(F9:F16)</f>
        <v>43200000</v>
      </c>
      <c r="G17" s="113">
        <f t="shared" si="7"/>
        <v>41200000</v>
      </c>
      <c r="H17" s="112">
        <f t="shared" si="7"/>
        <v>13709000</v>
      </c>
      <c r="I17" s="113">
        <f t="shared" si="7"/>
        <v>1066014</v>
      </c>
      <c r="J17" s="112">
        <f t="shared" si="7"/>
        <v>2527000</v>
      </c>
      <c r="K17" s="113">
        <f t="shared" si="7"/>
        <v>18658977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16236000</v>
      </c>
      <c r="Q17" s="113">
        <f t="shared" si="2"/>
        <v>19724991</v>
      </c>
      <c r="R17" s="58">
        <f t="shared" si="3"/>
        <v>-81.566853891604055</v>
      </c>
      <c r="S17" s="59">
        <f t="shared" si="4"/>
        <v>1650.3500892108359</v>
      </c>
      <c r="T17" s="58">
        <f>IF((SUM($E9:$E14))=0,0,(P17/(SUM($E9:$E14))*100))</f>
        <v>39.407766990291258</v>
      </c>
      <c r="U17" s="60">
        <f>IF((SUM($E9:$E14))=0,0,(Q17/(SUM($E9:$E14))*100))</f>
        <v>47.876191747572818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>
        <v>63737000</v>
      </c>
      <c r="C19" s="108"/>
      <c r="D19" s="108"/>
      <c r="E19" s="108">
        <f t="shared" ref="E19:E26" si="8">$B19      +$C19      +$D19</f>
        <v>63737000</v>
      </c>
      <c r="F19" s="109">
        <v>63737000</v>
      </c>
      <c r="G19" s="110">
        <v>39467000</v>
      </c>
      <c r="H19" s="109">
        <v>5287000</v>
      </c>
      <c r="I19" s="110">
        <v>5342502</v>
      </c>
      <c r="J19" s="109">
        <v>34180000</v>
      </c>
      <c r="K19" s="110">
        <v>37073932</v>
      </c>
      <c r="L19" s="109"/>
      <c r="M19" s="110"/>
      <c r="N19" s="109"/>
      <c r="O19" s="110"/>
      <c r="P19" s="109">
        <f t="shared" ref="P19:P26" si="9">$H19      +$J19      +$L19      +$N19</f>
        <v>39467000</v>
      </c>
      <c r="Q19" s="110">
        <f t="shared" ref="Q19:Q26" si="10">$I19      +$K19      +$M19      +$O19</f>
        <v>42416434</v>
      </c>
      <c r="R19" s="54">
        <f t="shared" ref="R19:R26" si="11">IF(($H19      =0),0,((($J19      -$H19      )/$H19      )*100))</f>
        <v>546.49139398524676</v>
      </c>
      <c r="S19" s="55">
        <f t="shared" ref="S19:S26" si="12">IF(($I19      =0),0,((($K19      -$I19      )/$I19      )*100))</f>
        <v>593.94324981066916</v>
      </c>
      <c r="T19" s="54">
        <f t="shared" ref="T19:T25" si="13">IF(($E19      =0),0,(($P19      /$E19      )*100))</f>
        <v>61.921646767183894</v>
      </c>
      <c r="U19" s="56">
        <f t="shared" ref="U19:U25" si="14">IF(($E19      =0),0,(($Q19      /$E19      )*100))</f>
        <v>66.549153552881364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63737000</v>
      </c>
      <c r="C26" s="111">
        <f>SUM(C19:C25)</f>
        <v>0</v>
      </c>
      <c r="D26" s="111"/>
      <c r="E26" s="111">
        <f t="shared" si="8"/>
        <v>63737000</v>
      </c>
      <c r="F26" s="112">
        <f t="shared" ref="F26:O26" si="15">SUM(F19:F25)</f>
        <v>63737000</v>
      </c>
      <c r="G26" s="113">
        <f t="shared" si="15"/>
        <v>39467000</v>
      </c>
      <c r="H26" s="112">
        <f t="shared" si="15"/>
        <v>5287000</v>
      </c>
      <c r="I26" s="113">
        <f t="shared" si="15"/>
        <v>5342502</v>
      </c>
      <c r="J26" s="112">
        <f t="shared" si="15"/>
        <v>34180000</v>
      </c>
      <c r="K26" s="113">
        <f t="shared" si="15"/>
        <v>37073932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39467000</v>
      </c>
      <c r="Q26" s="113">
        <f t="shared" si="10"/>
        <v>42416434</v>
      </c>
      <c r="R26" s="58">
        <f t="shared" si="11"/>
        <v>546.49139398524676</v>
      </c>
      <c r="S26" s="59">
        <f t="shared" si="12"/>
        <v>593.94324981066916</v>
      </c>
      <c r="T26" s="58">
        <f>IF(($E26-$E21-$E25)   =0,0,($P26   /($E26-$E21-$E25)   )*100)</f>
        <v>61.921646767183894</v>
      </c>
      <c r="U26" s="60">
        <f>IF(($E26-$E21-$E25)   =0,0,($Q26   /($E26-$E21-$E25)   )*100)</f>
        <v>66.549153552881364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3349000</v>
      </c>
      <c r="C34" s="108"/>
      <c r="D34" s="108"/>
      <c r="E34" s="108">
        <f>$B34      +$C34      +$D34</f>
        <v>3349000</v>
      </c>
      <c r="F34" s="109">
        <v>3349000</v>
      </c>
      <c r="G34" s="110">
        <v>2344000</v>
      </c>
      <c r="H34" s="109">
        <v>761000</v>
      </c>
      <c r="I34" s="110"/>
      <c r="J34" s="109">
        <v>1456000</v>
      </c>
      <c r="K34" s="110">
        <v>2215690</v>
      </c>
      <c r="L34" s="109"/>
      <c r="M34" s="110"/>
      <c r="N34" s="109"/>
      <c r="O34" s="110"/>
      <c r="P34" s="109">
        <f>$H34      +$J34      +$L34      +$N34</f>
        <v>2217000</v>
      </c>
      <c r="Q34" s="110">
        <f>$I34      +$K34      +$M34      +$O34</f>
        <v>2215690</v>
      </c>
      <c r="R34" s="54">
        <f>IF(($H34      =0),0,((($J34      -$H34      )/$H34      )*100))</f>
        <v>91.327201051248352</v>
      </c>
      <c r="S34" s="55">
        <f>IF(($I34      =0),0,((($K34      -$I34      )/$I34      )*100))</f>
        <v>0</v>
      </c>
      <c r="T34" s="54">
        <f>IF(($E34      =0),0,(($P34      /$E34      )*100))</f>
        <v>66.198865332935213</v>
      </c>
      <c r="U34" s="56">
        <f>IF(($E34      =0),0,(($Q34      /$E34      )*100))</f>
        <v>66.159749178859357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3349000</v>
      </c>
      <c r="C35" s="111">
        <f>C34</f>
        <v>0</v>
      </c>
      <c r="D35" s="111"/>
      <c r="E35" s="111">
        <f>$B35      +$C35      +$D35</f>
        <v>3349000</v>
      </c>
      <c r="F35" s="112">
        <f t="shared" ref="F35:O35" si="17">F34</f>
        <v>3349000</v>
      </c>
      <c r="G35" s="113">
        <f t="shared" si="17"/>
        <v>2344000</v>
      </c>
      <c r="H35" s="112">
        <f t="shared" si="17"/>
        <v>761000</v>
      </c>
      <c r="I35" s="113">
        <f t="shared" si="17"/>
        <v>0</v>
      </c>
      <c r="J35" s="112">
        <f t="shared" si="17"/>
        <v>1456000</v>
      </c>
      <c r="K35" s="113">
        <f t="shared" si="17"/>
        <v>2215690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2217000</v>
      </c>
      <c r="Q35" s="113">
        <f>$I35      +$K35      +$M35      +$O35</f>
        <v>2215690</v>
      </c>
      <c r="R35" s="58">
        <f>IF(($H35      =0),0,((($J35      -$H35      )/$H35      )*100))</f>
        <v>91.327201051248352</v>
      </c>
      <c r="S35" s="59">
        <f>IF(($I35      =0),0,((($K35      -$I35      )/$I35      )*100))</f>
        <v>0</v>
      </c>
      <c r="T35" s="58">
        <f>IF($E35   =0,0,($P35   /$E35   )*100)</f>
        <v>66.198865332935213</v>
      </c>
      <c r="U35" s="60">
        <f>IF($E35   =0,0,($Q35   /$E35   )*100)</f>
        <v>66.159749178859357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12140000</v>
      </c>
      <c r="C37" s="108"/>
      <c r="D37" s="108"/>
      <c r="E37" s="108">
        <f t="shared" ref="E37:E42" si="18">$B37      +$C37      +$D37</f>
        <v>12140000</v>
      </c>
      <c r="F37" s="109">
        <v>12140000</v>
      </c>
      <c r="G37" s="110">
        <v>7891000</v>
      </c>
      <c r="H37" s="109">
        <v>5463000</v>
      </c>
      <c r="I37" s="110">
        <v>6480899</v>
      </c>
      <c r="J37" s="109">
        <v>88000</v>
      </c>
      <c r="K37" s="110">
        <v>87818</v>
      </c>
      <c r="L37" s="109"/>
      <c r="M37" s="110"/>
      <c r="N37" s="109"/>
      <c r="O37" s="110"/>
      <c r="P37" s="109">
        <f t="shared" ref="P37:P42" si="19">$H37      +$J37      +$L37      +$N37</f>
        <v>5551000</v>
      </c>
      <c r="Q37" s="110">
        <f t="shared" ref="Q37:Q42" si="20">$I37      +$K37      +$M37      +$O37</f>
        <v>6568717</v>
      </c>
      <c r="R37" s="54">
        <f t="shared" ref="R37:R42" si="21">IF(($H37      =0),0,((($J37      -$H37      )/$H37      )*100))</f>
        <v>-98.389163463298559</v>
      </c>
      <c r="S37" s="55">
        <f t="shared" ref="S37:S42" si="22">IF(($I37      =0),0,((($K37      -$I37      )/$I37      )*100))</f>
        <v>-98.644971939849697</v>
      </c>
      <c r="T37" s="54">
        <f t="shared" ref="T37:T41" si="23">IF(($E37      =0),0,(($P37      /$E37      )*100))</f>
        <v>45.724876441515647</v>
      </c>
      <c r="U37" s="56">
        <f t="shared" ref="U37:U41" si="24">IF(($E37      =0),0,(($Q37      /$E37      )*100))</f>
        <v>54.108047775947277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3649000</v>
      </c>
      <c r="C38" s="108"/>
      <c r="D38" s="108"/>
      <c r="E38" s="108">
        <f t="shared" si="18"/>
        <v>3649000</v>
      </c>
      <c r="F38" s="109">
        <v>3318000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15789000</v>
      </c>
      <c r="C42" s="111">
        <f>SUM(C37:C41)</f>
        <v>0</v>
      </c>
      <c r="D42" s="111"/>
      <c r="E42" s="111">
        <f t="shared" si="18"/>
        <v>15789000</v>
      </c>
      <c r="F42" s="112">
        <f t="shared" ref="F42:O42" si="25">SUM(F37:F41)</f>
        <v>15458000</v>
      </c>
      <c r="G42" s="113">
        <f t="shared" si="25"/>
        <v>7891000</v>
      </c>
      <c r="H42" s="112">
        <f t="shared" si="25"/>
        <v>5463000</v>
      </c>
      <c r="I42" s="113">
        <f t="shared" si="25"/>
        <v>6480899</v>
      </c>
      <c r="J42" s="112">
        <f t="shared" si="25"/>
        <v>88000</v>
      </c>
      <c r="K42" s="113">
        <f t="shared" si="25"/>
        <v>87818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5551000</v>
      </c>
      <c r="Q42" s="113">
        <f t="shared" si="20"/>
        <v>6568717</v>
      </c>
      <c r="R42" s="58">
        <f t="shared" si="21"/>
        <v>-98.389163463298559</v>
      </c>
      <c r="S42" s="59">
        <f t="shared" si="22"/>
        <v>-98.644971939849697</v>
      </c>
      <c r="T42" s="58">
        <f>IF((+$E37+$E40) =0,0,(P42   /(+$E37+$E40) )*100)</f>
        <v>45.724876441515647</v>
      </c>
      <c r="U42" s="60">
        <f>IF((+$E37+$E40) =0,0,(Q42   /(+$E37+$E40) )*100)</f>
        <v>54.108047775947277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>
        <v>490000000</v>
      </c>
      <c r="C45" s="108"/>
      <c r="D45" s="108"/>
      <c r="E45" s="108">
        <f t="shared" si="26"/>
        <v>490000000</v>
      </c>
      <c r="F45" s="109">
        <v>490000000</v>
      </c>
      <c r="G45" s="110">
        <v>147000000</v>
      </c>
      <c r="H45" s="109">
        <v>17007000</v>
      </c>
      <c r="I45" s="110">
        <v>17007108</v>
      </c>
      <c r="J45" s="109">
        <v>96173000</v>
      </c>
      <c r="K45" s="110">
        <v>96172946</v>
      </c>
      <c r="L45" s="109"/>
      <c r="M45" s="110"/>
      <c r="N45" s="109"/>
      <c r="O45" s="110"/>
      <c r="P45" s="109">
        <f t="shared" si="27"/>
        <v>113180000</v>
      </c>
      <c r="Q45" s="110">
        <f t="shared" si="28"/>
        <v>113180054</v>
      </c>
      <c r="R45" s="54">
        <f t="shared" si="29"/>
        <v>465.49068030810838</v>
      </c>
      <c r="S45" s="55">
        <f t="shared" si="30"/>
        <v>465.4867717662521</v>
      </c>
      <c r="T45" s="54">
        <f t="shared" si="31"/>
        <v>23.097959183673471</v>
      </c>
      <c r="U45" s="56">
        <f t="shared" si="32"/>
        <v>23.097970204081633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490000000</v>
      </c>
      <c r="C55" s="111">
        <f>SUM(C44:C54)</f>
        <v>0</v>
      </c>
      <c r="D55" s="111"/>
      <c r="E55" s="111">
        <f t="shared" si="26"/>
        <v>490000000</v>
      </c>
      <c r="F55" s="112">
        <f t="shared" ref="F55:O55" si="33">SUM(F44:F54)</f>
        <v>490000000</v>
      </c>
      <c r="G55" s="113">
        <f t="shared" si="33"/>
        <v>147000000</v>
      </c>
      <c r="H55" s="112">
        <f t="shared" si="33"/>
        <v>17007000</v>
      </c>
      <c r="I55" s="113">
        <f t="shared" si="33"/>
        <v>17007108</v>
      </c>
      <c r="J55" s="112">
        <f t="shared" si="33"/>
        <v>96173000</v>
      </c>
      <c r="K55" s="113">
        <f t="shared" si="33"/>
        <v>96172946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113180000</v>
      </c>
      <c r="Q55" s="113">
        <f t="shared" si="28"/>
        <v>113180054</v>
      </c>
      <c r="R55" s="58">
        <f t="shared" si="29"/>
        <v>465.49068030810838</v>
      </c>
      <c r="S55" s="59">
        <f t="shared" si="30"/>
        <v>465.4867717662521</v>
      </c>
      <c r="T55" s="58">
        <f>IF((+$E45+$E47+$E49+$E50+$E53) =0,0,(P55   /(+$E45+$E47+$E49+$E50+$E53) )*100)</f>
        <v>23.097959183673471</v>
      </c>
      <c r="U55" s="60">
        <f>IF((+$E45+$E47+$E49+$E50+$E53) =0,0,(Q55   /(+$E45+$E47+$E49+$E50+$E53) )*100)</f>
        <v>23.097970204081633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616075000</v>
      </c>
      <c r="C69" s="120">
        <f>SUM(C9:C16,C19:C25,C28:C31,C34,C37:C41,C44:C54,C57:C60,C63:C67)</f>
        <v>0</v>
      </c>
      <c r="D69" s="120"/>
      <c r="E69" s="120">
        <f t="shared" si="35"/>
        <v>616075000</v>
      </c>
      <c r="F69" s="121">
        <f t="shared" ref="F69:O69" si="43">SUM(F9:F16,F19:F25,F28:F31,F34,F37:F41,F44:F54,F57:F60,F63:F67)</f>
        <v>615744000</v>
      </c>
      <c r="G69" s="122">
        <f t="shared" si="43"/>
        <v>237902000</v>
      </c>
      <c r="H69" s="121">
        <f t="shared" si="43"/>
        <v>42227000</v>
      </c>
      <c r="I69" s="122">
        <f t="shared" si="43"/>
        <v>29896523</v>
      </c>
      <c r="J69" s="121">
        <f t="shared" si="43"/>
        <v>134424000</v>
      </c>
      <c r="K69" s="122">
        <f t="shared" si="43"/>
        <v>154209363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176651000</v>
      </c>
      <c r="Q69" s="122">
        <f t="shared" si="37"/>
        <v>184105886</v>
      </c>
      <c r="R69" s="67">
        <f t="shared" si="38"/>
        <v>218.33660927842377</v>
      </c>
      <c r="S69" s="68">
        <f t="shared" si="39"/>
        <v>415.81036028838537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28.938970489461457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30.160230068837173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IF(($H71      =0),0,((($J71      -$H71      )/$H71      )*100))</f>
        <v>0</v>
      </c>
      <c r="S71" s="55">
        <f>IF(($I71      =0),0,((($K71      -$I71      )/$I71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IF(($H73      =0),0,((($J73      -$H73      )/$H73      )*100))</f>
        <v>0</v>
      </c>
      <c r="S73" s="64">
        <f>IF(($I73      =0),0,((($K73      -$I73      )/$I73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IF(($H74      =0),0,((($J74      -$H74      )/$H74      )*100))</f>
        <v>0</v>
      </c>
      <c r="S74" s="68">
        <f>IF(($I74      =0),0,((($K74      -$I74      )/$I74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616075000</v>
      </c>
      <c r="C75" s="120">
        <f>SUM(C9:C16,C19:C25,C28:C31,C34,C37:C41,C44:C54,C57:C60,C63:C67,C71:C72)</f>
        <v>0</v>
      </c>
      <c r="D75" s="120"/>
      <c r="E75" s="120">
        <f>$B75      +$C75      +$D75</f>
        <v>616075000</v>
      </c>
      <c r="F75" s="121">
        <f t="shared" ref="F75:O75" si="46">SUM(F9:F16,F19:F25,F28:F31,F34,F37:F41,F44:F54,F57:F60,F63:F67,F71:F72)</f>
        <v>615744000</v>
      </c>
      <c r="G75" s="122">
        <f t="shared" si="46"/>
        <v>237902000</v>
      </c>
      <c r="H75" s="121">
        <f t="shared" si="46"/>
        <v>42227000</v>
      </c>
      <c r="I75" s="122">
        <f t="shared" si="46"/>
        <v>29896523</v>
      </c>
      <c r="J75" s="121">
        <f t="shared" si="46"/>
        <v>134424000</v>
      </c>
      <c r="K75" s="122">
        <f t="shared" si="46"/>
        <v>154209363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176651000</v>
      </c>
      <c r="Q75" s="122">
        <f>$I75      +$K75      +$M75      +$O75</f>
        <v>184105886</v>
      </c>
      <c r="R75" s="67">
        <f>IF(($H75      =0),0,((($J75      -$H75      )/$H75      )*100))</f>
        <v>218.33660927842377</v>
      </c>
      <c r="S75" s="68">
        <f>IF(($I75      =0),0,((($K75      -$I75      )/$I75      )*100))</f>
        <v>415.81036028838537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28.938970489461457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30.160230068837173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152</v>
      </c>
    </row>
    <row r="118" spans="1:23" x14ac:dyDescent="0.25">
      <c r="A118" s="35" t="s">
        <v>153</v>
      </c>
    </row>
    <row r="119" spans="1:23" ht="13" x14ac:dyDescent="0.3">
      <c r="A119" s="35" t="s">
        <v>154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UuFO5dnfzuOdtov+NFllRn24j9GmmAlRh9BwoDqBbfWBzDtRn38uC8CVTE8bcBZcKDvAgXVyeAHeiCTGw6GuRA==" saltValue="GxBGA2RN5hKaTmeEigpCs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123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1700000</v>
      </c>
      <c r="C10" s="108"/>
      <c r="D10" s="108"/>
      <c r="E10" s="108">
        <f t="shared" ref="E10:E17" si="0">$B10      +$C10      +$D10</f>
        <v>1700000</v>
      </c>
      <c r="F10" s="109">
        <v>1700000</v>
      </c>
      <c r="G10" s="110">
        <v>1700000</v>
      </c>
      <c r="H10" s="109">
        <v>108000</v>
      </c>
      <c r="I10" s="110"/>
      <c r="J10" s="109">
        <v>108000</v>
      </c>
      <c r="K10" s="110">
        <v>55279</v>
      </c>
      <c r="L10" s="109"/>
      <c r="M10" s="110"/>
      <c r="N10" s="109"/>
      <c r="O10" s="110"/>
      <c r="P10" s="109">
        <f t="shared" ref="P10:P17" si="1">$H10      +$J10      +$L10      +$N10</f>
        <v>216000</v>
      </c>
      <c r="Q10" s="110">
        <f t="shared" ref="Q10:Q17" si="2">$I10      +$K10      +$M10      +$O10</f>
        <v>55279</v>
      </c>
      <c r="R10" s="54">
        <f t="shared" ref="R10:R17" si="3">IF(($H10      =0),0,((($J10      -$H10      )/$H10      )*100))</f>
        <v>0</v>
      </c>
      <c r="S10" s="55">
        <f t="shared" ref="S10:S17" si="4">IF(($I10      =0),0,((($K10      -$I10      )/$I10      )*100))</f>
        <v>0</v>
      </c>
      <c r="T10" s="54">
        <f t="shared" ref="T10:T16" si="5">IF(($E10      =0),0,(($P10      /$E10      )*100))</f>
        <v>12.705882352941176</v>
      </c>
      <c r="U10" s="56">
        <f t="shared" ref="U10:U16" si="6">IF(($E10      =0),0,(($Q10      /$E10      )*100))</f>
        <v>3.2517058823529412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1700000</v>
      </c>
      <c r="C17" s="111">
        <f>SUM(C9:C16)</f>
        <v>0</v>
      </c>
      <c r="D17" s="111"/>
      <c r="E17" s="111">
        <f t="shared" si="0"/>
        <v>1700000</v>
      </c>
      <c r="F17" s="112">
        <f t="shared" ref="F17:O17" si="7">SUM(F9:F16)</f>
        <v>1700000</v>
      </c>
      <c r="G17" s="113">
        <f t="shared" si="7"/>
        <v>1700000</v>
      </c>
      <c r="H17" s="112">
        <f t="shared" si="7"/>
        <v>108000</v>
      </c>
      <c r="I17" s="113">
        <f t="shared" si="7"/>
        <v>0</v>
      </c>
      <c r="J17" s="112">
        <f t="shared" si="7"/>
        <v>108000</v>
      </c>
      <c r="K17" s="113">
        <f t="shared" si="7"/>
        <v>55279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216000</v>
      </c>
      <c r="Q17" s="113">
        <f t="shared" si="2"/>
        <v>55279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12.705882352941176</v>
      </c>
      <c r="U17" s="60">
        <f>IF((SUM($E9:$E14))=0,0,(Q17/(SUM($E9:$E14))*100))</f>
        <v>3.2517058823529412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>
        <v>64530000</v>
      </c>
      <c r="C19" s="108"/>
      <c r="D19" s="108"/>
      <c r="E19" s="108">
        <f t="shared" ref="E19:E26" si="8">$B19      +$C19      +$D19</f>
        <v>64530000</v>
      </c>
      <c r="F19" s="109">
        <v>64530000</v>
      </c>
      <c r="G19" s="110">
        <v>49996000</v>
      </c>
      <c r="H19" s="109">
        <v>13662000</v>
      </c>
      <c r="I19" s="110">
        <v>13662162</v>
      </c>
      <c r="J19" s="109">
        <v>21442000</v>
      </c>
      <c r="K19" s="110">
        <v>21442213</v>
      </c>
      <c r="L19" s="109"/>
      <c r="M19" s="110"/>
      <c r="N19" s="109"/>
      <c r="O19" s="110"/>
      <c r="P19" s="109">
        <f t="shared" ref="P19:P26" si="9">$H19      +$J19      +$L19      +$N19</f>
        <v>35104000</v>
      </c>
      <c r="Q19" s="110">
        <f t="shared" ref="Q19:Q26" si="10">$I19      +$K19      +$M19      +$O19</f>
        <v>35104375</v>
      </c>
      <c r="R19" s="54">
        <f t="shared" ref="R19:R26" si="11">IF(($H19      =0),0,((($J19      -$H19      )/$H19      )*100))</f>
        <v>56.946274337578686</v>
      </c>
      <c r="S19" s="55">
        <f t="shared" ref="S19:S26" si="12">IF(($I19      =0),0,((($K19      -$I19      )/$I19      )*100))</f>
        <v>56.945972387093633</v>
      </c>
      <c r="T19" s="54">
        <f t="shared" ref="T19:T25" si="13">IF(($E19      =0),0,(($P19      /$E19      )*100))</f>
        <v>54.39950410661708</v>
      </c>
      <c r="U19" s="56">
        <f t="shared" ref="U19:U25" si="14">IF(($E19      =0),0,(($Q19      /$E19      )*100))</f>
        <v>54.400085231675192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64530000</v>
      </c>
      <c r="C26" s="111">
        <f>SUM(C19:C25)</f>
        <v>0</v>
      </c>
      <c r="D26" s="111"/>
      <c r="E26" s="111">
        <f t="shared" si="8"/>
        <v>64530000</v>
      </c>
      <c r="F26" s="112">
        <f t="shared" ref="F26:O26" si="15">SUM(F19:F25)</f>
        <v>64530000</v>
      </c>
      <c r="G26" s="113">
        <f t="shared" si="15"/>
        <v>49996000</v>
      </c>
      <c r="H26" s="112">
        <f t="shared" si="15"/>
        <v>13662000</v>
      </c>
      <c r="I26" s="113">
        <f t="shared" si="15"/>
        <v>13662162</v>
      </c>
      <c r="J26" s="112">
        <f t="shared" si="15"/>
        <v>21442000</v>
      </c>
      <c r="K26" s="113">
        <f t="shared" si="15"/>
        <v>21442213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35104000</v>
      </c>
      <c r="Q26" s="113">
        <f t="shared" si="10"/>
        <v>35104375</v>
      </c>
      <c r="R26" s="58">
        <f t="shared" si="11"/>
        <v>56.946274337578686</v>
      </c>
      <c r="S26" s="59">
        <f t="shared" si="12"/>
        <v>56.945972387093633</v>
      </c>
      <c r="T26" s="58">
        <f>IF(($E26-$E21-$E25)   =0,0,($P26   /($E26-$E21-$E25)   )*100)</f>
        <v>54.39950410661708</v>
      </c>
      <c r="U26" s="60">
        <f>IF(($E26-$E21-$E25)   =0,0,($Q26   /($E26-$E21-$E25)   )*100)</f>
        <v>54.400085231675192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3202000</v>
      </c>
      <c r="C34" s="108"/>
      <c r="D34" s="108"/>
      <c r="E34" s="108">
        <f>$B34      +$C34      +$D34</f>
        <v>3202000</v>
      </c>
      <c r="F34" s="109">
        <v>3202000</v>
      </c>
      <c r="G34" s="110">
        <v>2241000</v>
      </c>
      <c r="H34" s="109">
        <v>251000</v>
      </c>
      <c r="I34" s="110"/>
      <c r="J34" s="109">
        <v>482000</v>
      </c>
      <c r="K34" s="110">
        <v>624555</v>
      </c>
      <c r="L34" s="109"/>
      <c r="M34" s="110"/>
      <c r="N34" s="109"/>
      <c r="O34" s="110"/>
      <c r="P34" s="109">
        <f>$H34      +$J34      +$L34      +$N34</f>
        <v>733000</v>
      </c>
      <c r="Q34" s="110">
        <f>$I34      +$K34      +$M34      +$O34</f>
        <v>624555</v>
      </c>
      <c r="R34" s="54">
        <f>IF(($H34      =0),0,((($J34      -$H34      )/$H34      )*100))</f>
        <v>92.031872509960152</v>
      </c>
      <c r="S34" s="55">
        <f>IF(($I34      =0),0,((($K34      -$I34      )/$I34      )*100))</f>
        <v>0</v>
      </c>
      <c r="T34" s="54">
        <f>IF(($E34      =0),0,(($P34      /$E34      )*100))</f>
        <v>22.891942535915053</v>
      </c>
      <c r="U34" s="56">
        <f>IF(($E34      =0),0,(($Q34      /$E34      )*100))</f>
        <v>19.505153029356652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3202000</v>
      </c>
      <c r="C35" s="111">
        <f>C34</f>
        <v>0</v>
      </c>
      <c r="D35" s="111"/>
      <c r="E35" s="111">
        <f>$B35      +$C35      +$D35</f>
        <v>3202000</v>
      </c>
      <c r="F35" s="112">
        <f t="shared" ref="F35:O35" si="17">F34</f>
        <v>3202000</v>
      </c>
      <c r="G35" s="113">
        <f t="shared" si="17"/>
        <v>2241000</v>
      </c>
      <c r="H35" s="112">
        <f t="shared" si="17"/>
        <v>251000</v>
      </c>
      <c r="I35" s="113">
        <f t="shared" si="17"/>
        <v>0</v>
      </c>
      <c r="J35" s="112">
        <f t="shared" si="17"/>
        <v>482000</v>
      </c>
      <c r="K35" s="113">
        <f t="shared" si="17"/>
        <v>624555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733000</v>
      </c>
      <c r="Q35" s="113">
        <f>$I35      +$K35      +$M35      +$O35</f>
        <v>624555</v>
      </c>
      <c r="R35" s="58">
        <f>IF(($H35      =0),0,((($J35      -$H35      )/$H35      )*100))</f>
        <v>92.031872509960152</v>
      </c>
      <c r="S35" s="59">
        <f>IF(($I35      =0),0,((($K35      -$I35      )/$I35      )*100))</f>
        <v>0</v>
      </c>
      <c r="T35" s="58">
        <f>IF($E35   =0,0,($P35   /$E35   )*100)</f>
        <v>22.891942535915053</v>
      </c>
      <c r="U35" s="60">
        <f>IF($E35   =0,0,($Q35   /$E35   )*100)</f>
        <v>19.505153029356652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6188000</v>
      </c>
      <c r="C37" s="108"/>
      <c r="D37" s="108"/>
      <c r="E37" s="108">
        <f t="shared" ref="E37:E42" si="18">$B37      +$C37      +$D37</f>
        <v>6188000</v>
      </c>
      <c r="F37" s="109">
        <v>6188000</v>
      </c>
      <c r="G37" s="110">
        <v>4023000</v>
      </c>
      <c r="H37" s="109">
        <v>2376000</v>
      </c>
      <c r="I37" s="110">
        <v>949565</v>
      </c>
      <c r="J37" s="109">
        <v>56000</v>
      </c>
      <c r="K37" s="110">
        <v>110400</v>
      </c>
      <c r="L37" s="109"/>
      <c r="M37" s="110"/>
      <c r="N37" s="109"/>
      <c r="O37" s="110"/>
      <c r="P37" s="109">
        <f t="shared" ref="P37:P42" si="19">$H37      +$J37      +$L37      +$N37</f>
        <v>2432000</v>
      </c>
      <c r="Q37" s="110">
        <f t="shared" ref="Q37:Q42" si="20">$I37      +$K37      +$M37      +$O37</f>
        <v>1059965</v>
      </c>
      <c r="R37" s="54">
        <f t="shared" ref="R37:R42" si="21">IF(($H37      =0),0,((($J37      -$H37      )/$H37      )*100))</f>
        <v>-97.643097643097647</v>
      </c>
      <c r="S37" s="55">
        <f t="shared" ref="S37:S42" si="22">IF(($I37      =0),0,((($K37      -$I37      )/$I37      )*100))</f>
        <v>-88.373623711910184</v>
      </c>
      <c r="T37" s="54">
        <f t="shared" ref="T37:T41" si="23">IF(($E37      =0),0,(($P37      /$E37      )*100))</f>
        <v>39.301874595992246</v>
      </c>
      <c r="U37" s="56">
        <f t="shared" ref="U37:U41" si="24">IF(($E37      =0),0,(($Q37      /$E37      )*100))</f>
        <v>17.129363283775049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108000</v>
      </c>
      <c r="C38" s="108"/>
      <c r="D38" s="108"/>
      <c r="E38" s="108">
        <f t="shared" si="18"/>
        <v>108000</v>
      </c>
      <c r="F38" s="109">
        <v>98000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5000000</v>
      </c>
      <c r="C40" s="108"/>
      <c r="D40" s="108"/>
      <c r="E40" s="108">
        <f t="shared" si="18"/>
        <v>5000000</v>
      </c>
      <c r="F40" s="109">
        <v>5000000</v>
      </c>
      <c r="G40" s="110">
        <v>3000000</v>
      </c>
      <c r="H40" s="109"/>
      <c r="I40" s="110"/>
      <c r="J40" s="109">
        <v>755000</v>
      </c>
      <c r="K40" s="110"/>
      <c r="L40" s="109"/>
      <c r="M40" s="110"/>
      <c r="N40" s="109"/>
      <c r="O40" s="110"/>
      <c r="P40" s="109">
        <f t="shared" si="19"/>
        <v>755000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15.1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11296000</v>
      </c>
      <c r="C42" s="111">
        <f>SUM(C37:C41)</f>
        <v>0</v>
      </c>
      <c r="D42" s="111"/>
      <c r="E42" s="111">
        <f t="shared" si="18"/>
        <v>11296000</v>
      </c>
      <c r="F42" s="112">
        <f t="shared" ref="F42:O42" si="25">SUM(F37:F41)</f>
        <v>11286000</v>
      </c>
      <c r="G42" s="113">
        <f t="shared" si="25"/>
        <v>7023000</v>
      </c>
      <c r="H42" s="112">
        <f t="shared" si="25"/>
        <v>2376000</v>
      </c>
      <c r="I42" s="113">
        <f t="shared" si="25"/>
        <v>949565</v>
      </c>
      <c r="J42" s="112">
        <f t="shared" si="25"/>
        <v>811000</v>
      </c>
      <c r="K42" s="113">
        <f t="shared" si="25"/>
        <v>110400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3187000</v>
      </c>
      <c r="Q42" s="113">
        <f t="shared" si="20"/>
        <v>1059965</v>
      </c>
      <c r="R42" s="58">
        <f t="shared" si="21"/>
        <v>-65.867003367003363</v>
      </c>
      <c r="S42" s="59">
        <f t="shared" si="22"/>
        <v>-88.373623711910184</v>
      </c>
      <c r="T42" s="58">
        <f>IF((+$E37+$E40) =0,0,(P42   /(+$E37+$E40) )*100)</f>
        <v>28.485877726135143</v>
      </c>
      <c r="U42" s="60">
        <f>IF((+$E37+$E40) =0,0,(Q42   /(+$E37+$E40) )*100)</f>
        <v>9.4741240614944591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80728000</v>
      </c>
      <c r="C69" s="120">
        <f>SUM(C9:C16,C19:C25,C28:C31,C34,C37:C41,C44:C54,C57:C60,C63:C67)</f>
        <v>0</v>
      </c>
      <c r="D69" s="120"/>
      <c r="E69" s="120">
        <f t="shared" si="35"/>
        <v>80728000</v>
      </c>
      <c r="F69" s="121">
        <f t="shared" ref="F69:O69" si="43">SUM(F9:F16,F19:F25,F28:F31,F34,F37:F41,F44:F54,F57:F60,F63:F67)</f>
        <v>80718000</v>
      </c>
      <c r="G69" s="122">
        <f t="shared" si="43"/>
        <v>60960000</v>
      </c>
      <c r="H69" s="121">
        <f t="shared" si="43"/>
        <v>16397000</v>
      </c>
      <c r="I69" s="122">
        <f t="shared" si="43"/>
        <v>14611727</v>
      </c>
      <c r="J69" s="121">
        <f t="shared" si="43"/>
        <v>22843000</v>
      </c>
      <c r="K69" s="122">
        <f t="shared" si="43"/>
        <v>22232447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39240000</v>
      </c>
      <c r="Q69" s="122">
        <f t="shared" si="37"/>
        <v>36844174</v>
      </c>
      <c r="R69" s="67">
        <f t="shared" si="38"/>
        <v>39.312069280966028</v>
      </c>
      <c r="S69" s="68">
        <f t="shared" si="39"/>
        <v>52.154820576650515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48.672785909203668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45.701034482758622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IF(($H71      =0),0,((($J71      -$H71      )/$H71      )*100))</f>
        <v>0</v>
      </c>
      <c r="S71" s="55">
        <f>IF(($I71      =0),0,((($K71      -$I71      )/$I71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IF(($H73      =0),0,((($J73      -$H73      )/$H73      )*100))</f>
        <v>0</v>
      </c>
      <c r="S73" s="64">
        <f>IF(($I73      =0),0,((($K73      -$I73      )/$I73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IF(($H74      =0),0,((($J74      -$H74      )/$H74      )*100))</f>
        <v>0</v>
      </c>
      <c r="S74" s="68">
        <f>IF(($I74      =0),0,((($K74      -$I74      )/$I74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80728000</v>
      </c>
      <c r="C75" s="120">
        <f>SUM(C9:C16,C19:C25,C28:C31,C34,C37:C41,C44:C54,C57:C60,C63:C67,C71:C72)</f>
        <v>0</v>
      </c>
      <c r="D75" s="120"/>
      <c r="E75" s="120">
        <f>$B75      +$C75      +$D75</f>
        <v>80728000</v>
      </c>
      <c r="F75" s="121">
        <f t="shared" ref="F75:O75" si="46">SUM(F9:F16,F19:F25,F28:F31,F34,F37:F41,F44:F54,F57:F60,F63:F67,F71:F72)</f>
        <v>80718000</v>
      </c>
      <c r="G75" s="122">
        <f t="shared" si="46"/>
        <v>60960000</v>
      </c>
      <c r="H75" s="121">
        <f t="shared" si="46"/>
        <v>16397000</v>
      </c>
      <c r="I75" s="122">
        <f t="shared" si="46"/>
        <v>14611727</v>
      </c>
      <c r="J75" s="121">
        <f t="shared" si="46"/>
        <v>22843000</v>
      </c>
      <c r="K75" s="122">
        <f t="shared" si="46"/>
        <v>22232447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39240000</v>
      </c>
      <c r="Q75" s="122">
        <f>$I75      +$K75      +$M75      +$O75</f>
        <v>36844174</v>
      </c>
      <c r="R75" s="67">
        <f>IF(($H75      =0),0,((($J75      -$H75      )/$H75      )*100))</f>
        <v>39.312069280966028</v>
      </c>
      <c r="S75" s="68">
        <f>IF(($I75      =0),0,((($K75      -$I75      )/$I75      )*100))</f>
        <v>52.154820576650515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48.672785909203668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45.701034482758622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152</v>
      </c>
    </row>
    <row r="118" spans="1:23" x14ac:dyDescent="0.25">
      <c r="A118" s="35" t="s">
        <v>153</v>
      </c>
    </row>
    <row r="119" spans="1:23" ht="13" x14ac:dyDescent="0.3">
      <c r="A119" s="35" t="s">
        <v>154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9A2rADs3pr/PqyhLAfanhKbkwt3oleRoUi6vj5uTKFnQJnK1w/7wEhoLoISFpnvUks1H9KI3poXNTmDJguSOxw==" saltValue="vq7bFB+BsuSqNZUVAbG8s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124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1700000</v>
      </c>
      <c r="C10" s="108"/>
      <c r="D10" s="108"/>
      <c r="E10" s="108">
        <f t="shared" ref="E10:E17" si="0">$B10      +$C10      +$D10</f>
        <v>1700000</v>
      </c>
      <c r="F10" s="109">
        <v>1700000</v>
      </c>
      <c r="G10" s="110">
        <v>1700000</v>
      </c>
      <c r="H10" s="109">
        <v>47000</v>
      </c>
      <c r="I10" s="110">
        <v>89719</v>
      </c>
      <c r="J10" s="109">
        <v>146000</v>
      </c>
      <c r="K10" s="110">
        <v>84166</v>
      </c>
      <c r="L10" s="109"/>
      <c r="M10" s="110"/>
      <c r="N10" s="109"/>
      <c r="O10" s="110"/>
      <c r="P10" s="109">
        <f t="shared" ref="P10:P17" si="1">$H10      +$J10      +$L10      +$N10</f>
        <v>193000</v>
      </c>
      <c r="Q10" s="110">
        <f t="shared" ref="Q10:Q17" si="2">$I10      +$K10      +$M10      +$O10</f>
        <v>173885</v>
      </c>
      <c r="R10" s="54">
        <f t="shared" ref="R10:R17" si="3">IF(($H10      =0),0,((($J10      -$H10      )/$H10      )*100))</f>
        <v>210.63829787234042</v>
      </c>
      <c r="S10" s="55">
        <f t="shared" ref="S10:S17" si="4">IF(($I10      =0),0,((($K10      -$I10      )/$I10      )*100))</f>
        <v>-6.1893244463268653</v>
      </c>
      <c r="T10" s="54">
        <f t="shared" ref="T10:T16" si="5">IF(($E10      =0),0,(($P10      /$E10      )*100))</f>
        <v>11.352941176470587</v>
      </c>
      <c r="U10" s="56">
        <f t="shared" ref="U10:U16" si="6">IF(($E10      =0),0,(($Q10      /$E10      )*100))</f>
        <v>10.228529411764706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1700000</v>
      </c>
      <c r="C17" s="111">
        <f>SUM(C9:C16)</f>
        <v>0</v>
      </c>
      <c r="D17" s="111"/>
      <c r="E17" s="111">
        <f t="shared" si="0"/>
        <v>1700000</v>
      </c>
      <c r="F17" s="112">
        <f t="shared" ref="F17:O17" si="7">SUM(F9:F16)</f>
        <v>1700000</v>
      </c>
      <c r="G17" s="113">
        <f t="shared" si="7"/>
        <v>1700000</v>
      </c>
      <c r="H17" s="112">
        <f t="shared" si="7"/>
        <v>47000</v>
      </c>
      <c r="I17" s="113">
        <f t="shared" si="7"/>
        <v>89719</v>
      </c>
      <c r="J17" s="112">
        <f t="shared" si="7"/>
        <v>146000</v>
      </c>
      <c r="K17" s="113">
        <f t="shared" si="7"/>
        <v>84166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193000</v>
      </c>
      <c r="Q17" s="113">
        <f t="shared" si="2"/>
        <v>173885</v>
      </c>
      <c r="R17" s="58">
        <f t="shared" si="3"/>
        <v>210.63829787234042</v>
      </c>
      <c r="S17" s="59">
        <f t="shared" si="4"/>
        <v>-6.1893244463268653</v>
      </c>
      <c r="T17" s="58">
        <f>IF((SUM($E9:$E14))=0,0,(P17/(SUM($E9:$E14))*100))</f>
        <v>11.352941176470587</v>
      </c>
      <c r="U17" s="60">
        <f>IF((SUM($E9:$E14))=0,0,(Q17/(SUM($E9:$E14))*100))</f>
        <v>10.228529411764706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3019000</v>
      </c>
      <c r="C34" s="108"/>
      <c r="D34" s="108"/>
      <c r="E34" s="108">
        <f>$B34      +$C34      +$D34</f>
        <v>3019000</v>
      </c>
      <c r="F34" s="109">
        <v>3019000</v>
      </c>
      <c r="G34" s="110">
        <v>2113000</v>
      </c>
      <c r="H34" s="109">
        <v>755000</v>
      </c>
      <c r="I34" s="110">
        <v>755000</v>
      </c>
      <c r="J34" s="109">
        <v>1358000</v>
      </c>
      <c r="K34" s="110">
        <v>1358000</v>
      </c>
      <c r="L34" s="109"/>
      <c r="M34" s="110"/>
      <c r="N34" s="109"/>
      <c r="O34" s="110"/>
      <c r="P34" s="109">
        <f>$H34      +$J34      +$L34      +$N34</f>
        <v>2113000</v>
      </c>
      <c r="Q34" s="110">
        <f>$I34      +$K34      +$M34      +$O34</f>
        <v>2113000</v>
      </c>
      <c r="R34" s="54">
        <f>IF(($H34      =0),0,((($J34      -$H34      )/$H34      )*100))</f>
        <v>79.867549668874176</v>
      </c>
      <c r="S34" s="55">
        <f>IF(($I34      =0),0,((($K34      -$I34      )/$I34      )*100))</f>
        <v>79.867549668874176</v>
      </c>
      <c r="T34" s="54">
        <f>IF(($E34      =0),0,(($P34      /$E34      )*100))</f>
        <v>69.990062934746604</v>
      </c>
      <c r="U34" s="56">
        <f>IF(($E34      =0),0,(($Q34      /$E34      )*100))</f>
        <v>69.990062934746604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3019000</v>
      </c>
      <c r="C35" s="111">
        <f>C34</f>
        <v>0</v>
      </c>
      <c r="D35" s="111"/>
      <c r="E35" s="111">
        <f>$B35      +$C35      +$D35</f>
        <v>3019000</v>
      </c>
      <c r="F35" s="112">
        <f t="shared" ref="F35:O35" si="17">F34</f>
        <v>3019000</v>
      </c>
      <c r="G35" s="113">
        <f t="shared" si="17"/>
        <v>2113000</v>
      </c>
      <c r="H35" s="112">
        <f t="shared" si="17"/>
        <v>755000</v>
      </c>
      <c r="I35" s="113">
        <f t="shared" si="17"/>
        <v>755000</v>
      </c>
      <c r="J35" s="112">
        <f t="shared" si="17"/>
        <v>1358000</v>
      </c>
      <c r="K35" s="113">
        <f t="shared" si="17"/>
        <v>1358000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2113000</v>
      </c>
      <c r="Q35" s="113">
        <f>$I35      +$K35      +$M35      +$O35</f>
        <v>2113000</v>
      </c>
      <c r="R35" s="58">
        <f>IF(($H35      =0),0,((($J35      -$H35      )/$H35      )*100))</f>
        <v>79.867549668874176</v>
      </c>
      <c r="S35" s="59">
        <f>IF(($I35      =0),0,((($K35      -$I35      )/$I35      )*100))</f>
        <v>79.867549668874176</v>
      </c>
      <c r="T35" s="58">
        <f>IF($E35   =0,0,($P35   /$E35   )*100)</f>
        <v>69.990062934746604</v>
      </c>
      <c r="U35" s="60">
        <f>IF($E35   =0,0,($Q35   /$E35   )*100)</f>
        <v>69.990062934746604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15596000</v>
      </c>
      <c r="C37" s="108"/>
      <c r="D37" s="108"/>
      <c r="E37" s="108">
        <f t="shared" ref="E37:E42" si="18">$B37      +$C37      +$D37</f>
        <v>15596000</v>
      </c>
      <c r="F37" s="109">
        <v>15596000</v>
      </c>
      <c r="G37" s="110">
        <v>10137000</v>
      </c>
      <c r="H37" s="109">
        <v>3151000</v>
      </c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3151000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-100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20.203898435496281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864000</v>
      </c>
      <c r="C38" s="108"/>
      <c r="D38" s="108"/>
      <c r="E38" s="108">
        <f t="shared" si="18"/>
        <v>864000</v>
      </c>
      <c r="F38" s="109">
        <v>785000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16460000</v>
      </c>
      <c r="C42" s="111">
        <f>SUM(C37:C41)</f>
        <v>0</v>
      </c>
      <c r="D42" s="111"/>
      <c r="E42" s="111">
        <f t="shared" si="18"/>
        <v>16460000</v>
      </c>
      <c r="F42" s="112">
        <f t="shared" ref="F42:O42" si="25">SUM(F37:F41)</f>
        <v>16381000</v>
      </c>
      <c r="G42" s="113">
        <f t="shared" si="25"/>
        <v>10137000</v>
      </c>
      <c r="H42" s="112">
        <f t="shared" si="25"/>
        <v>3151000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3151000</v>
      </c>
      <c r="Q42" s="113">
        <f t="shared" si="20"/>
        <v>0</v>
      </c>
      <c r="R42" s="58">
        <f t="shared" si="21"/>
        <v>-100</v>
      </c>
      <c r="S42" s="59">
        <f t="shared" si="22"/>
        <v>0</v>
      </c>
      <c r="T42" s="58">
        <f>IF((+$E37+$E40) =0,0,(P42   /(+$E37+$E40) )*100)</f>
        <v>20.203898435496281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20000000</v>
      </c>
      <c r="C53" s="108"/>
      <c r="D53" s="108"/>
      <c r="E53" s="108">
        <f t="shared" si="26"/>
        <v>20000000</v>
      </c>
      <c r="F53" s="109">
        <v>20000000</v>
      </c>
      <c r="G53" s="110">
        <v>11000000</v>
      </c>
      <c r="H53" s="109">
        <v>713000</v>
      </c>
      <c r="I53" s="110"/>
      <c r="J53" s="109">
        <v>1952000</v>
      </c>
      <c r="K53" s="110"/>
      <c r="L53" s="109"/>
      <c r="M53" s="110"/>
      <c r="N53" s="109"/>
      <c r="O53" s="110"/>
      <c r="P53" s="109">
        <f t="shared" si="27"/>
        <v>2665000</v>
      </c>
      <c r="Q53" s="110">
        <f t="shared" si="28"/>
        <v>0</v>
      </c>
      <c r="R53" s="54">
        <f t="shared" si="29"/>
        <v>173.7727910238429</v>
      </c>
      <c r="S53" s="55">
        <f t="shared" si="30"/>
        <v>0</v>
      </c>
      <c r="T53" s="54">
        <f t="shared" si="31"/>
        <v>13.325000000000001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20000000</v>
      </c>
      <c r="C55" s="111">
        <f>SUM(C44:C54)</f>
        <v>0</v>
      </c>
      <c r="D55" s="111"/>
      <c r="E55" s="111">
        <f t="shared" si="26"/>
        <v>20000000</v>
      </c>
      <c r="F55" s="112">
        <f t="shared" ref="F55:O55" si="33">SUM(F44:F54)</f>
        <v>20000000</v>
      </c>
      <c r="G55" s="113">
        <f t="shared" si="33"/>
        <v>11000000</v>
      </c>
      <c r="H55" s="112">
        <f t="shared" si="33"/>
        <v>713000</v>
      </c>
      <c r="I55" s="113">
        <f t="shared" si="33"/>
        <v>0</v>
      </c>
      <c r="J55" s="112">
        <f t="shared" si="33"/>
        <v>1952000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2665000</v>
      </c>
      <c r="Q55" s="113">
        <f t="shared" si="28"/>
        <v>0</v>
      </c>
      <c r="R55" s="58">
        <f t="shared" si="29"/>
        <v>173.7727910238429</v>
      </c>
      <c r="S55" s="59">
        <f t="shared" si="30"/>
        <v>0</v>
      </c>
      <c r="T55" s="58">
        <f>IF((+$E45+$E47+$E49+$E50+$E53) =0,0,(P55   /(+$E45+$E47+$E49+$E50+$E53) )*100)</f>
        <v>13.325000000000001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41179000</v>
      </c>
      <c r="C69" s="120">
        <f>SUM(C9:C16,C19:C25,C28:C31,C34,C37:C41,C44:C54,C57:C60,C63:C67)</f>
        <v>0</v>
      </c>
      <c r="D69" s="120"/>
      <c r="E69" s="120">
        <f t="shared" si="35"/>
        <v>41179000</v>
      </c>
      <c r="F69" s="121">
        <f t="shared" ref="F69:O69" si="43">SUM(F9:F16,F19:F25,F28:F31,F34,F37:F41,F44:F54,F57:F60,F63:F67)</f>
        <v>41100000</v>
      </c>
      <c r="G69" s="122">
        <f t="shared" si="43"/>
        <v>24950000</v>
      </c>
      <c r="H69" s="121">
        <f t="shared" si="43"/>
        <v>4666000</v>
      </c>
      <c r="I69" s="122">
        <f t="shared" si="43"/>
        <v>844719</v>
      </c>
      <c r="J69" s="121">
        <f t="shared" si="43"/>
        <v>3456000</v>
      </c>
      <c r="K69" s="122">
        <f t="shared" si="43"/>
        <v>1442166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8122000</v>
      </c>
      <c r="Q69" s="122">
        <f t="shared" si="37"/>
        <v>2286885</v>
      </c>
      <c r="R69" s="67">
        <f t="shared" si="38"/>
        <v>-25.932276039434203</v>
      </c>
      <c r="S69" s="68">
        <f t="shared" si="39"/>
        <v>70.727306950595406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20.146347513332508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5.6725412377526974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41650000</v>
      </c>
      <c r="C71" s="108"/>
      <c r="D71" s="108"/>
      <c r="E71" s="108">
        <f>$B71      +$C71      +$D71</f>
        <v>41650000</v>
      </c>
      <c r="F71" s="109">
        <v>41650000</v>
      </c>
      <c r="G71" s="110">
        <v>37480000</v>
      </c>
      <c r="H71" s="109">
        <v>21007000</v>
      </c>
      <c r="I71" s="110"/>
      <c r="J71" s="109">
        <v>11098000</v>
      </c>
      <c r="K71" s="110"/>
      <c r="L71" s="109"/>
      <c r="M71" s="110"/>
      <c r="N71" s="109"/>
      <c r="O71" s="110"/>
      <c r="P71" s="109">
        <f>$H71      +$J71      +$L71      +$N71</f>
        <v>32105000</v>
      </c>
      <c r="Q71" s="110">
        <f>$I71      +$K71      +$M71      +$O71</f>
        <v>0</v>
      </c>
      <c r="R71" s="54">
        <f>IF(($H71      =0),0,((($J71      -$H71      )/$H71      )*100))</f>
        <v>-47.169990955395818</v>
      </c>
      <c r="S71" s="55">
        <f>IF(($I71      =0),0,((($K71      -$I71      )/$I71      )*100))</f>
        <v>0</v>
      </c>
      <c r="T71" s="54">
        <f>IF(($E71      =0),0,(($P71      /$E71      )*100))</f>
        <v>77.082833133253303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41650000</v>
      </c>
      <c r="C73" s="117">
        <f>SUM(C71:C72)</f>
        <v>0</v>
      </c>
      <c r="D73" s="117"/>
      <c r="E73" s="117">
        <f>$B73      +$C73      +$D73</f>
        <v>41650000</v>
      </c>
      <c r="F73" s="118">
        <f t="shared" ref="F73:O73" si="44">SUM(F71:F72)</f>
        <v>41650000</v>
      </c>
      <c r="G73" s="119">
        <f t="shared" si="44"/>
        <v>37480000</v>
      </c>
      <c r="H73" s="118">
        <f t="shared" si="44"/>
        <v>21007000</v>
      </c>
      <c r="I73" s="119">
        <f t="shared" si="44"/>
        <v>0</v>
      </c>
      <c r="J73" s="118">
        <f t="shared" si="44"/>
        <v>11098000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32105000</v>
      </c>
      <c r="Q73" s="119">
        <f>$I73      +$K73      +$M73      +$O73</f>
        <v>0</v>
      </c>
      <c r="R73" s="63">
        <f>IF(($H73      =0),0,((($J73      -$H73      )/$H73      )*100))</f>
        <v>-47.169990955395818</v>
      </c>
      <c r="S73" s="64">
        <f>IF(($I73      =0),0,((($K73      -$I73      )/$I73      )*100))</f>
        <v>0</v>
      </c>
      <c r="T73" s="63">
        <f>IF(($E71      =0),0,(($P71      /$E71      )*100))</f>
        <v>77.082833133253303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41650000</v>
      </c>
      <c r="C74" s="120">
        <f>SUM(C71:C72)</f>
        <v>0</v>
      </c>
      <c r="D74" s="120"/>
      <c r="E74" s="120">
        <f>$B74      +$C74      +$D74</f>
        <v>41650000</v>
      </c>
      <c r="F74" s="121">
        <f t="shared" ref="F74:O74" si="45">SUM(F71:F72)</f>
        <v>41650000</v>
      </c>
      <c r="G74" s="122">
        <f t="shared" si="45"/>
        <v>37480000</v>
      </c>
      <c r="H74" s="121">
        <f t="shared" si="45"/>
        <v>21007000</v>
      </c>
      <c r="I74" s="122">
        <f t="shared" si="45"/>
        <v>0</v>
      </c>
      <c r="J74" s="121">
        <f t="shared" si="45"/>
        <v>11098000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32105000</v>
      </c>
      <c r="Q74" s="122">
        <f>$I74      +$K74      +$M74      +$O74</f>
        <v>0</v>
      </c>
      <c r="R74" s="67">
        <f>IF(($H74      =0),0,((($J74      -$H74      )/$H74      )*100))</f>
        <v>-47.169990955395818</v>
      </c>
      <c r="S74" s="68">
        <f>IF(($I74      =0),0,((($K74      -$I74      )/$I74      )*100))</f>
        <v>0</v>
      </c>
      <c r="T74" s="67">
        <f>IF(($E71      =0),0,(($P71      /$E71      )*100))</f>
        <v>77.082833133253303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82829000</v>
      </c>
      <c r="C75" s="120">
        <f>SUM(C9:C16,C19:C25,C28:C31,C34,C37:C41,C44:C54,C57:C60,C63:C67,C71:C72)</f>
        <v>0</v>
      </c>
      <c r="D75" s="120"/>
      <c r="E75" s="120">
        <f>$B75      +$C75      +$D75</f>
        <v>82829000</v>
      </c>
      <c r="F75" s="121">
        <f t="shared" ref="F75:O75" si="46">SUM(F9:F16,F19:F25,F28:F31,F34,F37:F41,F44:F54,F57:F60,F63:F67,F71:F72)</f>
        <v>82750000</v>
      </c>
      <c r="G75" s="122">
        <f t="shared" si="46"/>
        <v>62430000</v>
      </c>
      <c r="H75" s="121">
        <f t="shared" si="46"/>
        <v>25673000</v>
      </c>
      <c r="I75" s="122">
        <f t="shared" si="46"/>
        <v>844719</v>
      </c>
      <c r="J75" s="121">
        <f t="shared" si="46"/>
        <v>14554000</v>
      </c>
      <c r="K75" s="122">
        <f t="shared" si="46"/>
        <v>1442166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40227000</v>
      </c>
      <c r="Q75" s="122">
        <f>$I75      +$K75      +$M75      +$O75</f>
        <v>2286885</v>
      </c>
      <c r="R75" s="67">
        <f>IF(($H75      =0),0,((($J75      -$H75      )/$H75      )*100))</f>
        <v>-43.310092314883342</v>
      </c>
      <c r="S75" s="68">
        <f>IF(($I75      =0),0,((($K75      -$I75      )/$I75      )*100))</f>
        <v>70.727306950595406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49.078265113158054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2.7900750320258649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152</v>
      </c>
    </row>
    <row r="118" spans="1:23" x14ac:dyDescent="0.25">
      <c r="A118" s="35" t="s">
        <v>153</v>
      </c>
    </row>
    <row r="119" spans="1:23" ht="13" x14ac:dyDescent="0.3">
      <c r="A119" s="35" t="s">
        <v>154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rKsFPqRMMUPLAYpnan2Yj359D3fDRYZBRpS7H4I0+udvOD1iUrq8Nac3wOJhYMKt0OR3GheYDOYimcDh6M+EwQ==" saltValue="v/OhKB3xDmkIlQCoqrizB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125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1700000</v>
      </c>
      <c r="C10" s="108"/>
      <c r="D10" s="108"/>
      <c r="E10" s="108">
        <f t="shared" ref="E10:E17" si="0">$B10      +$C10      +$D10</f>
        <v>1700000</v>
      </c>
      <c r="F10" s="109">
        <v>1700000</v>
      </c>
      <c r="G10" s="110">
        <v>1700000</v>
      </c>
      <c r="H10" s="109">
        <v>315000</v>
      </c>
      <c r="I10" s="110">
        <v>315368</v>
      </c>
      <c r="J10" s="109">
        <v>188000</v>
      </c>
      <c r="K10" s="110">
        <v>188098</v>
      </c>
      <c r="L10" s="109"/>
      <c r="M10" s="110"/>
      <c r="N10" s="109"/>
      <c r="O10" s="110"/>
      <c r="P10" s="109">
        <f t="shared" ref="P10:P17" si="1">$H10      +$J10      +$L10      +$N10</f>
        <v>503000</v>
      </c>
      <c r="Q10" s="110">
        <f t="shared" ref="Q10:Q17" si="2">$I10      +$K10      +$M10      +$O10</f>
        <v>503466</v>
      </c>
      <c r="R10" s="54">
        <f t="shared" ref="R10:R17" si="3">IF(($H10      =0),0,((($J10      -$H10      )/$H10      )*100))</f>
        <v>-40.317460317460316</v>
      </c>
      <c r="S10" s="55">
        <f t="shared" ref="S10:S17" si="4">IF(($I10      =0),0,((($K10      -$I10      )/$I10      )*100))</f>
        <v>-40.35602851272165</v>
      </c>
      <c r="T10" s="54">
        <f t="shared" ref="T10:T16" si="5">IF(($E10      =0),0,(($P10      /$E10      )*100))</f>
        <v>29.588235294117649</v>
      </c>
      <c r="U10" s="56">
        <f t="shared" ref="U10:U16" si="6">IF(($E10      =0),0,(($Q10      /$E10      )*100))</f>
        <v>29.61564705882353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4000000</v>
      </c>
      <c r="C14" s="108"/>
      <c r="D14" s="108"/>
      <c r="E14" s="108">
        <f t="shared" si="0"/>
        <v>4000000</v>
      </c>
      <c r="F14" s="109">
        <v>4000000</v>
      </c>
      <c r="G14" s="110">
        <v>1000000</v>
      </c>
      <c r="H14" s="109"/>
      <c r="I14" s="110"/>
      <c r="J14" s="109">
        <v>1000000</v>
      </c>
      <c r="K14" s="110">
        <v>1663412</v>
      </c>
      <c r="L14" s="109"/>
      <c r="M14" s="110"/>
      <c r="N14" s="109"/>
      <c r="O14" s="110"/>
      <c r="P14" s="109">
        <f t="shared" si="1"/>
        <v>1000000</v>
      </c>
      <c r="Q14" s="110">
        <f t="shared" si="2"/>
        <v>1663412</v>
      </c>
      <c r="R14" s="54">
        <f t="shared" si="3"/>
        <v>0</v>
      </c>
      <c r="S14" s="55">
        <f t="shared" si="4"/>
        <v>0</v>
      </c>
      <c r="T14" s="54">
        <f t="shared" si="5"/>
        <v>25</v>
      </c>
      <c r="U14" s="56">
        <f t="shared" si="6"/>
        <v>41.585299999999997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1000000</v>
      </c>
      <c r="C15" s="108"/>
      <c r="D15" s="108"/>
      <c r="E15" s="108">
        <f t="shared" si="0"/>
        <v>1000000</v>
      </c>
      <c r="F15" s="109">
        <v>1000000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6700000</v>
      </c>
      <c r="C17" s="111">
        <f>SUM(C9:C16)</f>
        <v>0</v>
      </c>
      <c r="D17" s="111"/>
      <c r="E17" s="111">
        <f t="shared" si="0"/>
        <v>6700000</v>
      </c>
      <c r="F17" s="112">
        <f t="shared" ref="F17:O17" si="7">SUM(F9:F16)</f>
        <v>6700000</v>
      </c>
      <c r="G17" s="113">
        <f t="shared" si="7"/>
        <v>2700000</v>
      </c>
      <c r="H17" s="112">
        <f t="shared" si="7"/>
        <v>315000</v>
      </c>
      <c r="I17" s="113">
        <f t="shared" si="7"/>
        <v>315368</v>
      </c>
      <c r="J17" s="112">
        <f t="shared" si="7"/>
        <v>1188000</v>
      </c>
      <c r="K17" s="113">
        <f t="shared" si="7"/>
        <v>1851510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1503000</v>
      </c>
      <c r="Q17" s="113">
        <f t="shared" si="2"/>
        <v>2166878</v>
      </c>
      <c r="R17" s="58">
        <f t="shared" si="3"/>
        <v>277.14285714285711</v>
      </c>
      <c r="S17" s="59">
        <f t="shared" si="4"/>
        <v>487.09507622840624</v>
      </c>
      <c r="T17" s="58">
        <f>IF((SUM($E9:$E14))=0,0,(P17/(SUM($E9:$E14))*100))</f>
        <v>26.368421052631579</v>
      </c>
      <c r="U17" s="60">
        <f>IF((SUM($E9:$E14))=0,0,(Q17/(SUM($E9:$E14))*100))</f>
        <v>38.015403508771925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2709000</v>
      </c>
      <c r="C34" s="108"/>
      <c r="D34" s="108"/>
      <c r="E34" s="108">
        <f>$B34      +$C34      +$D34</f>
        <v>2709000</v>
      </c>
      <c r="F34" s="109">
        <v>2709000</v>
      </c>
      <c r="G34" s="110">
        <v>1896000</v>
      </c>
      <c r="H34" s="109">
        <v>586000</v>
      </c>
      <c r="I34" s="110">
        <v>585379</v>
      </c>
      <c r="J34" s="109">
        <v>917000</v>
      </c>
      <c r="K34" s="110">
        <v>918022</v>
      </c>
      <c r="L34" s="109"/>
      <c r="M34" s="110"/>
      <c r="N34" s="109"/>
      <c r="O34" s="110"/>
      <c r="P34" s="109">
        <f>$H34      +$J34      +$L34      +$N34</f>
        <v>1503000</v>
      </c>
      <c r="Q34" s="110">
        <f>$I34      +$K34      +$M34      +$O34</f>
        <v>1503401</v>
      </c>
      <c r="R34" s="54">
        <f>IF(($H34      =0),0,((($J34      -$H34      )/$H34      )*100))</f>
        <v>56.484641638225256</v>
      </c>
      <c r="S34" s="55">
        <f>IF(($I34      =0),0,((($K34      -$I34      )/$I34      )*100))</f>
        <v>56.825236299901427</v>
      </c>
      <c r="T34" s="54">
        <f>IF(($E34      =0),0,(($P34      /$E34      )*100))</f>
        <v>55.481727574750828</v>
      </c>
      <c r="U34" s="56">
        <f>IF(($E34      =0),0,(($Q34      /$E34      )*100))</f>
        <v>55.496530084902176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2709000</v>
      </c>
      <c r="C35" s="111">
        <f>C34</f>
        <v>0</v>
      </c>
      <c r="D35" s="111"/>
      <c r="E35" s="111">
        <f>$B35      +$C35      +$D35</f>
        <v>2709000</v>
      </c>
      <c r="F35" s="112">
        <f t="shared" ref="F35:O35" si="17">F34</f>
        <v>2709000</v>
      </c>
      <c r="G35" s="113">
        <f t="shared" si="17"/>
        <v>1896000</v>
      </c>
      <c r="H35" s="112">
        <f t="shared" si="17"/>
        <v>586000</v>
      </c>
      <c r="I35" s="113">
        <f t="shared" si="17"/>
        <v>585379</v>
      </c>
      <c r="J35" s="112">
        <f t="shared" si="17"/>
        <v>917000</v>
      </c>
      <c r="K35" s="113">
        <f t="shared" si="17"/>
        <v>918022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1503000</v>
      </c>
      <c r="Q35" s="113">
        <f>$I35      +$K35      +$M35      +$O35</f>
        <v>1503401</v>
      </c>
      <c r="R35" s="58">
        <f>IF(($H35      =0),0,((($J35      -$H35      )/$H35      )*100))</f>
        <v>56.484641638225256</v>
      </c>
      <c r="S35" s="59">
        <f>IF(($I35      =0),0,((($K35      -$I35      )/$I35      )*100))</f>
        <v>56.825236299901427</v>
      </c>
      <c r="T35" s="58">
        <f>IF($E35   =0,0,($P35   /$E35   )*100)</f>
        <v>55.481727574750828</v>
      </c>
      <c r="U35" s="60">
        <f>IF($E35   =0,0,($Q35   /$E35   )*100)</f>
        <v>55.496530084902176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8347000</v>
      </c>
      <c r="C37" s="108"/>
      <c r="D37" s="108"/>
      <c r="E37" s="108">
        <f t="shared" ref="E37:E42" si="18">$B37      +$C37      +$D37</f>
        <v>8347000</v>
      </c>
      <c r="F37" s="109">
        <v>8347000</v>
      </c>
      <c r="G37" s="110">
        <v>5425000</v>
      </c>
      <c r="H37" s="109"/>
      <c r="I37" s="110"/>
      <c r="J37" s="109">
        <v>3756000</v>
      </c>
      <c r="K37" s="110">
        <v>3756000</v>
      </c>
      <c r="L37" s="109"/>
      <c r="M37" s="110"/>
      <c r="N37" s="109"/>
      <c r="O37" s="110"/>
      <c r="P37" s="109">
        <f t="shared" ref="P37:P42" si="19">$H37      +$J37      +$L37      +$N37</f>
        <v>3756000</v>
      </c>
      <c r="Q37" s="110">
        <f t="shared" ref="Q37:Q42" si="20">$I37      +$K37      +$M37      +$O37</f>
        <v>3756000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44.998202947166646</v>
      </c>
      <c r="U37" s="56">
        <f t="shared" ref="U37:U41" si="24">IF(($E37      =0),0,(($Q37      /$E37      )*100))</f>
        <v>44.998202947166646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8347000</v>
      </c>
      <c r="C42" s="111">
        <f>SUM(C37:C41)</f>
        <v>0</v>
      </c>
      <c r="D42" s="111"/>
      <c r="E42" s="111">
        <f t="shared" si="18"/>
        <v>8347000</v>
      </c>
      <c r="F42" s="112">
        <f t="shared" ref="F42:O42" si="25">SUM(F37:F41)</f>
        <v>8347000</v>
      </c>
      <c r="G42" s="113">
        <f t="shared" si="25"/>
        <v>5425000</v>
      </c>
      <c r="H42" s="112">
        <f t="shared" si="25"/>
        <v>0</v>
      </c>
      <c r="I42" s="113">
        <f t="shared" si="25"/>
        <v>0</v>
      </c>
      <c r="J42" s="112">
        <f t="shared" si="25"/>
        <v>3756000</v>
      </c>
      <c r="K42" s="113">
        <f t="shared" si="25"/>
        <v>3756000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3756000</v>
      </c>
      <c r="Q42" s="113">
        <f t="shared" si="20"/>
        <v>3756000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44.998202947166646</v>
      </c>
      <c r="U42" s="60">
        <f>IF((+$E37+$E40) =0,0,(Q42   /(+$E37+$E40) )*100)</f>
        <v>44.998202947166646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12302000</v>
      </c>
      <c r="C53" s="108"/>
      <c r="D53" s="108"/>
      <c r="E53" s="108">
        <f t="shared" si="26"/>
        <v>12302000</v>
      </c>
      <c r="F53" s="109">
        <v>12302000</v>
      </c>
      <c r="G53" s="110">
        <v>3000000</v>
      </c>
      <c r="H53" s="109">
        <v>105000</v>
      </c>
      <c r="I53" s="110">
        <v>105960</v>
      </c>
      <c r="J53" s="109">
        <v>1660000</v>
      </c>
      <c r="K53" s="110">
        <v>1650723</v>
      </c>
      <c r="L53" s="109"/>
      <c r="M53" s="110"/>
      <c r="N53" s="109"/>
      <c r="O53" s="110"/>
      <c r="P53" s="109">
        <f t="shared" si="27"/>
        <v>1765000</v>
      </c>
      <c r="Q53" s="110">
        <f t="shared" si="28"/>
        <v>1756683</v>
      </c>
      <c r="R53" s="54">
        <f t="shared" si="29"/>
        <v>1480.952380952381</v>
      </c>
      <c r="S53" s="55">
        <f t="shared" si="30"/>
        <v>1457.8737259343147</v>
      </c>
      <c r="T53" s="54">
        <f t="shared" si="31"/>
        <v>14.347260608031215</v>
      </c>
      <c r="U53" s="56">
        <f t="shared" si="32"/>
        <v>14.279653714843116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12302000</v>
      </c>
      <c r="C55" s="111">
        <f>SUM(C44:C54)</f>
        <v>0</v>
      </c>
      <c r="D55" s="111"/>
      <c r="E55" s="111">
        <f t="shared" si="26"/>
        <v>12302000</v>
      </c>
      <c r="F55" s="112">
        <f t="shared" ref="F55:O55" si="33">SUM(F44:F54)</f>
        <v>12302000</v>
      </c>
      <c r="G55" s="113">
        <f t="shared" si="33"/>
        <v>3000000</v>
      </c>
      <c r="H55" s="112">
        <f t="shared" si="33"/>
        <v>105000</v>
      </c>
      <c r="I55" s="113">
        <f t="shared" si="33"/>
        <v>105960</v>
      </c>
      <c r="J55" s="112">
        <f t="shared" si="33"/>
        <v>1660000</v>
      </c>
      <c r="K55" s="113">
        <f t="shared" si="33"/>
        <v>1650723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1765000</v>
      </c>
      <c r="Q55" s="113">
        <f t="shared" si="28"/>
        <v>1756683</v>
      </c>
      <c r="R55" s="58">
        <f t="shared" si="29"/>
        <v>1480.952380952381</v>
      </c>
      <c r="S55" s="59">
        <f t="shared" si="30"/>
        <v>1457.8737259343147</v>
      </c>
      <c r="T55" s="58">
        <f>IF((+$E45+$E47+$E49+$E50+$E53) =0,0,(P55   /(+$E45+$E47+$E49+$E50+$E53) )*100)</f>
        <v>14.347260608031215</v>
      </c>
      <c r="U55" s="60">
        <f>IF((+$E45+$E47+$E49+$E50+$E53) =0,0,(Q55   /(+$E45+$E47+$E49+$E50+$E53) )*100)</f>
        <v>14.279653714843116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30058000</v>
      </c>
      <c r="C69" s="120">
        <f>SUM(C9:C16,C19:C25,C28:C31,C34,C37:C41,C44:C54,C57:C60,C63:C67)</f>
        <v>0</v>
      </c>
      <c r="D69" s="120"/>
      <c r="E69" s="120">
        <f t="shared" si="35"/>
        <v>30058000</v>
      </c>
      <c r="F69" s="121">
        <f t="shared" ref="F69:O69" si="43">SUM(F9:F16,F19:F25,F28:F31,F34,F37:F41,F44:F54,F57:F60,F63:F67)</f>
        <v>30058000</v>
      </c>
      <c r="G69" s="122">
        <f t="shared" si="43"/>
        <v>13021000</v>
      </c>
      <c r="H69" s="121">
        <f t="shared" si="43"/>
        <v>1006000</v>
      </c>
      <c r="I69" s="122">
        <f t="shared" si="43"/>
        <v>1006707</v>
      </c>
      <c r="J69" s="121">
        <f t="shared" si="43"/>
        <v>7521000</v>
      </c>
      <c r="K69" s="122">
        <f t="shared" si="43"/>
        <v>8176255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8527000</v>
      </c>
      <c r="Q69" s="122">
        <f t="shared" si="37"/>
        <v>9182962</v>
      </c>
      <c r="R69" s="67">
        <f t="shared" si="38"/>
        <v>647.61431411530816</v>
      </c>
      <c r="S69" s="68">
        <f t="shared" si="39"/>
        <v>712.1782206739399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29.344758758345378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31.602181843210133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33585000</v>
      </c>
      <c r="C71" s="108"/>
      <c r="D71" s="108"/>
      <c r="E71" s="108">
        <f>$B71      +$C71      +$D71</f>
        <v>33585000</v>
      </c>
      <c r="F71" s="109">
        <v>33585000</v>
      </c>
      <c r="G71" s="110">
        <v>27297000</v>
      </c>
      <c r="H71" s="109">
        <v>7162000</v>
      </c>
      <c r="I71" s="110">
        <v>7162273</v>
      </c>
      <c r="J71" s="109">
        <v>6376000</v>
      </c>
      <c r="K71" s="110">
        <v>6376263</v>
      </c>
      <c r="L71" s="109"/>
      <c r="M71" s="110"/>
      <c r="N71" s="109"/>
      <c r="O71" s="110"/>
      <c r="P71" s="109">
        <f>$H71      +$J71      +$L71      +$N71</f>
        <v>13538000</v>
      </c>
      <c r="Q71" s="110">
        <f>$I71      +$K71      +$M71      +$O71</f>
        <v>13538536</v>
      </c>
      <c r="R71" s="54">
        <f>IF(($H71      =0),0,((($J71      -$H71      )/$H71      )*100))</f>
        <v>-10.974588103881597</v>
      </c>
      <c r="S71" s="55">
        <f>IF(($I71      =0),0,((($K71      -$I71      )/$I71      )*100))</f>
        <v>-10.974309412668298</v>
      </c>
      <c r="T71" s="54">
        <f>IF(($E71      =0),0,(($P71      /$E71      )*100))</f>
        <v>40.30966205151109</v>
      </c>
      <c r="U71" s="56">
        <f>IF(($E71      =0),0,(($Q71      /$E71      )*100))</f>
        <v>40.311258002084266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33585000</v>
      </c>
      <c r="C73" s="117">
        <f>SUM(C71:C72)</f>
        <v>0</v>
      </c>
      <c r="D73" s="117"/>
      <c r="E73" s="117">
        <f>$B73      +$C73      +$D73</f>
        <v>33585000</v>
      </c>
      <c r="F73" s="118">
        <f t="shared" ref="F73:O73" si="44">SUM(F71:F72)</f>
        <v>33585000</v>
      </c>
      <c r="G73" s="119">
        <f t="shared" si="44"/>
        <v>27297000</v>
      </c>
      <c r="H73" s="118">
        <f t="shared" si="44"/>
        <v>7162000</v>
      </c>
      <c r="I73" s="119">
        <f t="shared" si="44"/>
        <v>7162273</v>
      </c>
      <c r="J73" s="118">
        <f t="shared" si="44"/>
        <v>6376000</v>
      </c>
      <c r="K73" s="119">
        <f t="shared" si="44"/>
        <v>6376263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13538000</v>
      </c>
      <c r="Q73" s="119">
        <f>$I73      +$K73      +$M73      +$O73</f>
        <v>13538536</v>
      </c>
      <c r="R73" s="63">
        <f>IF(($H73      =0),0,((($J73      -$H73      )/$H73      )*100))</f>
        <v>-10.974588103881597</v>
      </c>
      <c r="S73" s="64">
        <f>IF(($I73      =0),0,((($K73      -$I73      )/$I73      )*100))</f>
        <v>-10.974309412668298</v>
      </c>
      <c r="T73" s="63">
        <f>IF(($E71      =0),0,(($P71      /$E71      )*100))</f>
        <v>40.30966205151109</v>
      </c>
      <c r="U73" s="65">
        <f>IF($E71   =0,0,($Q71   /$E71 )*100)</f>
        <v>40.311258002084266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33585000</v>
      </c>
      <c r="C74" s="120">
        <f>SUM(C71:C72)</f>
        <v>0</v>
      </c>
      <c r="D74" s="120"/>
      <c r="E74" s="120">
        <f>$B74      +$C74      +$D74</f>
        <v>33585000</v>
      </c>
      <c r="F74" s="121">
        <f t="shared" ref="F74:O74" si="45">SUM(F71:F72)</f>
        <v>33585000</v>
      </c>
      <c r="G74" s="122">
        <f t="shared" si="45"/>
        <v>27297000</v>
      </c>
      <c r="H74" s="121">
        <f t="shared" si="45"/>
        <v>7162000</v>
      </c>
      <c r="I74" s="122">
        <f t="shared" si="45"/>
        <v>7162273</v>
      </c>
      <c r="J74" s="121">
        <f t="shared" si="45"/>
        <v>6376000</v>
      </c>
      <c r="K74" s="122">
        <f t="shared" si="45"/>
        <v>6376263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13538000</v>
      </c>
      <c r="Q74" s="122">
        <f>$I74      +$K74      +$M74      +$O74</f>
        <v>13538536</v>
      </c>
      <c r="R74" s="67">
        <f>IF(($H74      =0),0,((($J74      -$H74      )/$H74      )*100))</f>
        <v>-10.974588103881597</v>
      </c>
      <c r="S74" s="68">
        <f>IF(($I74      =0),0,((($K74      -$I74      )/$I74      )*100))</f>
        <v>-10.974309412668298</v>
      </c>
      <c r="T74" s="67">
        <f>IF(($E71      =0),0,(($P71      /$E71      )*100))</f>
        <v>40.30966205151109</v>
      </c>
      <c r="U74" s="71">
        <f>IF($E71   =0,0,($Q71   /$E71 )*100)</f>
        <v>40.311258002084266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63643000</v>
      </c>
      <c r="C75" s="120">
        <f>SUM(C9:C16,C19:C25,C28:C31,C34,C37:C41,C44:C54,C57:C60,C63:C67,C71:C72)</f>
        <v>0</v>
      </c>
      <c r="D75" s="120"/>
      <c r="E75" s="120">
        <f>$B75      +$C75      +$D75</f>
        <v>63643000</v>
      </c>
      <c r="F75" s="121">
        <f t="shared" ref="F75:O75" si="46">SUM(F9:F16,F19:F25,F28:F31,F34,F37:F41,F44:F54,F57:F60,F63:F67,F71:F72)</f>
        <v>63643000</v>
      </c>
      <c r="G75" s="122">
        <f t="shared" si="46"/>
        <v>40318000</v>
      </c>
      <c r="H75" s="121">
        <f t="shared" si="46"/>
        <v>8168000</v>
      </c>
      <c r="I75" s="122">
        <f t="shared" si="46"/>
        <v>8168980</v>
      </c>
      <c r="J75" s="121">
        <f t="shared" si="46"/>
        <v>13897000</v>
      </c>
      <c r="K75" s="122">
        <f t="shared" si="46"/>
        <v>14552518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22065000</v>
      </c>
      <c r="Q75" s="122">
        <f>$I75      +$K75      +$M75      +$O75</f>
        <v>22721498</v>
      </c>
      <c r="R75" s="67">
        <f>IF(($H75      =0),0,((($J75      -$H75      )/$H75      )*100))</f>
        <v>70.139569049951035</v>
      </c>
      <c r="S75" s="68">
        <f>IF(($I75      =0),0,((($K75      -$I75      )/$I75      )*100))</f>
        <v>78.143636047584891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35.223408840572766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36.271407818910333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152</v>
      </c>
    </row>
    <row r="118" spans="1:23" x14ac:dyDescent="0.25">
      <c r="A118" s="35" t="s">
        <v>153</v>
      </c>
    </row>
    <row r="119" spans="1:23" ht="13" x14ac:dyDescent="0.3">
      <c r="A119" s="35" t="s">
        <v>154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DJMPAVFqaQTBD1+MAKA3dVXFvYXjIbSwxo3v9Jt9mPvNwFcCQilMroX6SsE+RAmWf97wsjgweeN/XBYLDSWi7g==" saltValue="sB40waXF8zCamd45s5C0a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126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1000000</v>
      </c>
      <c r="C10" s="108"/>
      <c r="D10" s="108"/>
      <c r="E10" s="108">
        <f t="shared" ref="E10:E17" si="0">$B10      +$C10      +$D10</f>
        <v>1000000</v>
      </c>
      <c r="F10" s="109">
        <v>1000000</v>
      </c>
      <c r="G10" s="110">
        <v>1000000</v>
      </c>
      <c r="H10" s="109">
        <v>181000</v>
      </c>
      <c r="I10" s="110">
        <v>181611</v>
      </c>
      <c r="J10" s="109">
        <v>81000</v>
      </c>
      <c r="K10" s="110">
        <v>85206</v>
      </c>
      <c r="L10" s="109"/>
      <c r="M10" s="110"/>
      <c r="N10" s="109"/>
      <c r="O10" s="110"/>
      <c r="P10" s="109">
        <f t="shared" ref="P10:P17" si="1">$H10      +$J10      +$L10      +$N10</f>
        <v>262000</v>
      </c>
      <c r="Q10" s="110">
        <f t="shared" ref="Q10:Q17" si="2">$I10      +$K10      +$M10      +$O10</f>
        <v>266817</v>
      </c>
      <c r="R10" s="54">
        <f t="shared" ref="R10:R17" si="3">IF(($H10      =0),0,((($J10      -$H10      )/$H10      )*100))</f>
        <v>-55.248618784530393</v>
      </c>
      <c r="S10" s="55">
        <f t="shared" ref="S10:S17" si="4">IF(($I10      =0),0,((($K10      -$I10      )/$I10      )*100))</f>
        <v>-53.08323835009994</v>
      </c>
      <c r="T10" s="54">
        <f t="shared" ref="T10:T16" si="5">IF(($E10      =0),0,(($P10      /$E10      )*100))</f>
        <v>26.200000000000003</v>
      </c>
      <c r="U10" s="56">
        <f t="shared" ref="U10:U16" si="6">IF(($E10      =0),0,(($Q10      /$E10      )*100))</f>
        <v>26.681700000000003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1000000</v>
      </c>
      <c r="C17" s="111">
        <f>SUM(C9:C16)</f>
        <v>0</v>
      </c>
      <c r="D17" s="111"/>
      <c r="E17" s="111">
        <f t="shared" si="0"/>
        <v>1000000</v>
      </c>
      <c r="F17" s="112">
        <f t="shared" ref="F17:O17" si="7">SUM(F9:F16)</f>
        <v>1000000</v>
      </c>
      <c r="G17" s="113">
        <f t="shared" si="7"/>
        <v>1000000</v>
      </c>
      <c r="H17" s="112">
        <f t="shared" si="7"/>
        <v>181000</v>
      </c>
      <c r="I17" s="113">
        <f t="shared" si="7"/>
        <v>181611</v>
      </c>
      <c r="J17" s="112">
        <f t="shared" si="7"/>
        <v>81000</v>
      </c>
      <c r="K17" s="113">
        <f t="shared" si="7"/>
        <v>85206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262000</v>
      </c>
      <c r="Q17" s="113">
        <f t="shared" si="2"/>
        <v>266817</v>
      </c>
      <c r="R17" s="58">
        <f t="shared" si="3"/>
        <v>-55.248618784530393</v>
      </c>
      <c r="S17" s="59">
        <f t="shared" si="4"/>
        <v>-53.08323835009994</v>
      </c>
      <c r="T17" s="58">
        <f>IF((SUM($E9:$E14))=0,0,(P17/(SUM($E9:$E14))*100))</f>
        <v>26.200000000000003</v>
      </c>
      <c r="U17" s="60">
        <f>IF((SUM($E9:$E14))=0,0,(Q17/(SUM($E9:$E14))*100))</f>
        <v>26.681700000000003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3153000</v>
      </c>
      <c r="C31" s="108"/>
      <c r="D31" s="108"/>
      <c r="E31" s="108">
        <f>$B31      +$C31      +$D31</f>
        <v>3153000</v>
      </c>
      <c r="F31" s="109">
        <v>3153000</v>
      </c>
      <c r="G31" s="110">
        <v>2207000</v>
      </c>
      <c r="H31" s="109">
        <v>389000</v>
      </c>
      <c r="I31" s="110">
        <v>411055</v>
      </c>
      <c r="J31" s="109">
        <v>322000</v>
      </c>
      <c r="K31" s="110">
        <v>314313</v>
      </c>
      <c r="L31" s="109"/>
      <c r="M31" s="110"/>
      <c r="N31" s="109"/>
      <c r="O31" s="110"/>
      <c r="P31" s="109">
        <f>$H31      +$J31      +$L31      +$N31</f>
        <v>711000</v>
      </c>
      <c r="Q31" s="110">
        <f>$I31      +$K31      +$M31      +$O31</f>
        <v>725368</v>
      </c>
      <c r="R31" s="54">
        <f>IF(($H31      =0),0,((($J31      -$H31      )/$H31      )*100))</f>
        <v>-17.223650385604113</v>
      </c>
      <c r="S31" s="55">
        <f>IF(($I31      =0),0,((($K31      -$I31      )/$I31      )*100))</f>
        <v>-23.535050054129009</v>
      </c>
      <c r="T31" s="54">
        <f>IF(($E31      =0),0,(($P31      /$E31      )*100))</f>
        <v>22.549952426260706</v>
      </c>
      <c r="U31" s="56">
        <f>IF(($E31      =0),0,(($Q31      /$E31      )*100))</f>
        <v>23.005645417063114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3153000</v>
      </c>
      <c r="C32" s="111">
        <f>SUM(C28:C31)</f>
        <v>0</v>
      </c>
      <c r="D32" s="111"/>
      <c r="E32" s="111">
        <f>$B32      +$C32      +$D32</f>
        <v>3153000</v>
      </c>
      <c r="F32" s="112">
        <f t="shared" ref="F32:O32" si="16">SUM(F28:F31)</f>
        <v>3153000</v>
      </c>
      <c r="G32" s="113">
        <f t="shared" si="16"/>
        <v>2207000</v>
      </c>
      <c r="H32" s="112">
        <f t="shared" si="16"/>
        <v>389000</v>
      </c>
      <c r="I32" s="113">
        <f t="shared" si="16"/>
        <v>411055</v>
      </c>
      <c r="J32" s="112">
        <f t="shared" si="16"/>
        <v>322000</v>
      </c>
      <c r="K32" s="113">
        <f t="shared" si="16"/>
        <v>314313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711000</v>
      </c>
      <c r="Q32" s="113">
        <f>$I32      +$K32      +$M32      +$O32</f>
        <v>725368</v>
      </c>
      <c r="R32" s="58">
        <f>IF(($H32      =0),0,((($J32      -$H32      )/$H32      )*100))</f>
        <v>-17.223650385604113</v>
      </c>
      <c r="S32" s="59">
        <f>IF(($I32      =0),0,((($K32      -$I32      )/$I32      )*100))</f>
        <v>-23.535050054129009</v>
      </c>
      <c r="T32" s="58">
        <f>IF($E32   =0,0,($P32   /$E32   )*100)</f>
        <v>22.549952426260706</v>
      </c>
      <c r="U32" s="60">
        <f>IF($E32   =0,0,($Q32   /$E32   )*100)</f>
        <v>23.005645417063114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1479000</v>
      </c>
      <c r="C34" s="108"/>
      <c r="D34" s="108"/>
      <c r="E34" s="108">
        <f>$B34      +$C34      +$D34</f>
        <v>1479000</v>
      </c>
      <c r="F34" s="109">
        <v>1479000</v>
      </c>
      <c r="G34" s="110">
        <v>1035000</v>
      </c>
      <c r="H34" s="109">
        <v>370000</v>
      </c>
      <c r="I34" s="110">
        <v>447300</v>
      </c>
      <c r="J34" s="109">
        <v>489000</v>
      </c>
      <c r="K34" s="110">
        <v>388700</v>
      </c>
      <c r="L34" s="109"/>
      <c r="M34" s="110"/>
      <c r="N34" s="109"/>
      <c r="O34" s="110"/>
      <c r="P34" s="109">
        <f>$H34      +$J34      +$L34      +$N34</f>
        <v>859000</v>
      </c>
      <c r="Q34" s="110">
        <f>$I34      +$K34      +$M34      +$O34</f>
        <v>836000</v>
      </c>
      <c r="R34" s="54">
        <f>IF(($H34      =0),0,((($J34      -$H34      )/$H34      )*100))</f>
        <v>32.162162162162161</v>
      </c>
      <c r="S34" s="55">
        <f>IF(($I34      =0),0,((($K34      -$I34      )/$I34      )*100))</f>
        <v>-13.100827185334227</v>
      </c>
      <c r="T34" s="54">
        <f>IF(($E34      =0),0,(($P34      /$E34      )*100))</f>
        <v>58.079783637592961</v>
      </c>
      <c r="U34" s="56">
        <f>IF(($E34      =0),0,(($Q34      /$E34      )*100))</f>
        <v>56.524678837052065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1479000</v>
      </c>
      <c r="C35" s="111">
        <f>C34</f>
        <v>0</v>
      </c>
      <c r="D35" s="111"/>
      <c r="E35" s="111">
        <f>$B35      +$C35      +$D35</f>
        <v>1479000</v>
      </c>
      <c r="F35" s="112">
        <f t="shared" ref="F35:O35" si="17">F34</f>
        <v>1479000</v>
      </c>
      <c r="G35" s="113">
        <f t="shared" si="17"/>
        <v>1035000</v>
      </c>
      <c r="H35" s="112">
        <f t="shared" si="17"/>
        <v>370000</v>
      </c>
      <c r="I35" s="113">
        <f t="shared" si="17"/>
        <v>447300</v>
      </c>
      <c r="J35" s="112">
        <f t="shared" si="17"/>
        <v>489000</v>
      </c>
      <c r="K35" s="113">
        <f t="shared" si="17"/>
        <v>388700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859000</v>
      </c>
      <c r="Q35" s="113">
        <f>$I35      +$K35      +$M35      +$O35</f>
        <v>836000</v>
      </c>
      <c r="R35" s="58">
        <f>IF(($H35      =0),0,((($J35      -$H35      )/$H35      )*100))</f>
        <v>32.162162162162161</v>
      </c>
      <c r="S35" s="59">
        <f>IF(($I35      =0),0,((($K35      -$I35      )/$I35      )*100))</f>
        <v>-13.100827185334227</v>
      </c>
      <c r="T35" s="58">
        <f>IF($E35   =0,0,($P35   /$E35   )*100)</f>
        <v>58.079783637592961</v>
      </c>
      <c r="U35" s="60">
        <f>IF($E35   =0,0,($Q35   /$E35   )*100)</f>
        <v>56.524678837052065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0</v>
      </c>
      <c r="C42" s="111">
        <f>SUM(C37:C41)</f>
        <v>0</v>
      </c>
      <c r="D42" s="111"/>
      <c r="E42" s="111">
        <f t="shared" si="18"/>
        <v>0</v>
      </c>
      <c r="F42" s="112">
        <f t="shared" ref="F42:O42" si="25">SUM(F37:F41)</f>
        <v>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5632000</v>
      </c>
      <c r="C69" s="120">
        <f>SUM(C9:C16,C19:C25,C28:C31,C34,C37:C41,C44:C54,C57:C60,C63:C67)</f>
        <v>0</v>
      </c>
      <c r="D69" s="120"/>
      <c r="E69" s="120">
        <f t="shared" si="35"/>
        <v>5632000</v>
      </c>
      <c r="F69" s="121">
        <f t="shared" ref="F69:O69" si="43">SUM(F9:F16,F19:F25,F28:F31,F34,F37:F41,F44:F54,F57:F60,F63:F67)</f>
        <v>5632000</v>
      </c>
      <c r="G69" s="122">
        <f t="shared" si="43"/>
        <v>4242000</v>
      </c>
      <c r="H69" s="121">
        <f t="shared" si="43"/>
        <v>940000</v>
      </c>
      <c r="I69" s="122">
        <f t="shared" si="43"/>
        <v>1039966</v>
      </c>
      <c r="J69" s="121">
        <f t="shared" si="43"/>
        <v>892000</v>
      </c>
      <c r="K69" s="122">
        <f t="shared" si="43"/>
        <v>788219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1832000</v>
      </c>
      <c r="Q69" s="122">
        <f t="shared" si="37"/>
        <v>1828185</v>
      </c>
      <c r="R69" s="67">
        <f t="shared" si="38"/>
        <v>-5.1063829787234036</v>
      </c>
      <c r="S69" s="68">
        <f t="shared" si="39"/>
        <v>-24.207233698024744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32.528409090909086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32.460671164772727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IF(($H71      =0),0,((($J71      -$H71      )/$H71      )*100))</f>
        <v>0</v>
      </c>
      <c r="S71" s="55">
        <f>IF(($I71      =0),0,((($K71      -$I71      )/$I71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IF(($H73      =0),0,((($J73      -$H73      )/$H73      )*100))</f>
        <v>0</v>
      </c>
      <c r="S73" s="64">
        <f>IF(($I73      =0),0,((($K73      -$I73      )/$I73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IF(($H74      =0),0,((($J74      -$H74      )/$H74      )*100))</f>
        <v>0</v>
      </c>
      <c r="S74" s="68">
        <f>IF(($I74      =0),0,((($K74      -$I74      )/$I74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5632000</v>
      </c>
      <c r="C75" s="120">
        <f>SUM(C9:C16,C19:C25,C28:C31,C34,C37:C41,C44:C54,C57:C60,C63:C67,C71:C72)</f>
        <v>0</v>
      </c>
      <c r="D75" s="120"/>
      <c r="E75" s="120">
        <f>$B75      +$C75      +$D75</f>
        <v>5632000</v>
      </c>
      <c r="F75" s="121">
        <f t="shared" ref="F75:O75" si="46">SUM(F9:F16,F19:F25,F28:F31,F34,F37:F41,F44:F54,F57:F60,F63:F67,F71:F72)</f>
        <v>5632000</v>
      </c>
      <c r="G75" s="122">
        <f t="shared" si="46"/>
        <v>4242000</v>
      </c>
      <c r="H75" s="121">
        <f t="shared" si="46"/>
        <v>940000</v>
      </c>
      <c r="I75" s="122">
        <f t="shared" si="46"/>
        <v>1039966</v>
      </c>
      <c r="J75" s="121">
        <f t="shared" si="46"/>
        <v>892000</v>
      </c>
      <c r="K75" s="122">
        <f t="shared" si="46"/>
        <v>788219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1832000</v>
      </c>
      <c r="Q75" s="122">
        <f>$I75      +$K75      +$M75      +$O75</f>
        <v>1828185</v>
      </c>
      <c r="R75" s="67">
        <f>IF(($H75      =0),0,((($J75      -$H75      )/$H75      )*100))</f>
        <v>-5.1063829787234036</v>
      </c>
      <c r="S75" s="68">
        <f>IF(($I75      =0),0,((($K75      -$I75      )/$I75      )*100))</f>
        <v>-24.207233698024744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32.528409090909086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32.460671164772727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152</v>
      </c>
    </row>
    <row r="118" spans="1:23" x14ac:dyDescent="0.25">
      <c r="A118" s="35" t="s">
        <v>153</v>
      </c>
    </row>
    <row r="119" spans="1:23" ht="13" x14ac:dyDescent="0.3">
      <c r="A119" s="35" t="s">
        <v>154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OKwzGQumcjpXN5Jx61EgJ10lrf1/I5H1CdGZvOgFjE5kh8SWY28MZuE6Lc5mip1yiAuMbPwV2VfM+UyittY4ZQ==" saltValue="j+ANMhOLDK4ZnSaN7oWC4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127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1900000</v>
      </c>
      <c r="C10" s="108"/>
      <c r="D10" s="108"/>
      <c r="E10" s="108">
        <f t="shared" ref="E10:E17" si="0">$B10      +$C10      +$D10</f>
        <v>1900000</v>
      </c>
      <c r="F10" s="109">
        <v>1900000</v>
      </c>
      <c r="G10" s="110">
        <v>1900000</v>
      </c>
      <c r="H10" s="109">
        <v>680000</v>
      </c>
      <c r="I10" s="110">
        <v>680297</v>
      </c>
      <c r="J10" s="109">
        <v>323000</v>
      </c>
      <c r="K10" s="110">
        <v>518476</v>
      </c>
      <c r="L10" s="109"/>
      <c r="M10" s="110"/>
      <c r="N10" s="109"/>
      <c r="O10" s="110"/>
      <c r="P10" s="109">
        <f t="shared" ref="P10:P17" si="1">$H10      +$J10      +$L10      +$N10</f>
        <v>1003000</v>
      </c>
      <c r="Q10" s="110">
        <f t="shared" ref="Q10:Q17" si="2">$I10      +$K10      +$M10      +$O10</f>
        <v>1198773</v>
      </c>
      <c r="R10" s="54">
        <f t="shared" ref="R10:R17" si="3">IF(($H10      =0),0,((($J10      -$H10      )/$H10      )*100))</f>
        <v>-52.5</v>
      </c>
      <c r="S10" s="55">
        <f t="shared" ref="S10:S17" si="4">IF(($I10      =0),0,((($K10      -$I10      )/$I10      )*100))</f>
        <v>-23.786816640379129</v>
      </c>
      <c r="T10" s="54">
        <f t="shared" ref="T10:T16" si="5">IF(($E10      =0),0,(($P10      /$E10      )*100))</f>
        <v>52.789473684210527</v>
      </c>
      <c r="U10" s="56">
        <f t="shared" ref="U10:U16" si="6">IF(($E10      =0),0,(($Q10      /$E10      )*100))</f>
        <v>63.093315789473678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1900000</v>
      </c>
      <c r="C17" s="111">
        <f>SUM(C9:C16)</f>
        <v>0</v>
      </c>
      <c r="D17" s="111"/>
      <c r="E17" s="111">
        <f t="shared" si="0"/>
        <v>1900000</v>
      </c>
      <c r="F17" s="112">
        <f t="shared" ref="F17:O17" si="7">SUM(F9:F16)</f>
        <v>1900000</v>
      </c>
      <c r="G17" s="113">
        <f t="shared" si="7"/>
        <v>1900000</v>
      </c>
      <c r="H17" s="112">
        <f t="shared" si="7"/>
        <v>680000</v>
      </c>
      <c r="I17" s="113">
        <f t="shared" si="7"/>
        <v>680297</v>
      </c>
      <c r="J17" s="112">
        <f t="shared" si="7"/>
        <v>323000</v>
      </c>
      <c r="K17" s="113">
        <f t="shared" si="7"/>
        <v>518476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1003000</v>
      </c>
      <c r="Q17" s="113">
        <f t="shared" si="2"/>
        <v>1198773</v>
      </c>
      <c r="R17" s="58">
        <f t="shared" si="3"/>
        <v>-52.5</v>
      </c>
      <c r="S17" s="59">
        <f t="shared" si="4"/>
        <v>-23.786816640379129</v>
      </c>
      <c r="T17" s="58">
        <f>IF((SUM($E9:$E14))=0,0,(P17/(SUM($E9:$E14))*100))</f>
        <v>52.789473684210527</v>
      </c>
      <c r="U17" s="60">
        <f>IF((SUM($E9:$E14))=0,0,(Q17/(SUM($E9:$E14))*100))</f>
        <v>63.093315789473678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1930000</v>
      </c>
      <c r="C34" s="108"/>
      <c r="D34" s="108"/>
      <c r="E34" s="108">
        <f>$B34      +$C34      +$D34</f>
        <v>1930000</v>
      </c>
      <c r="F34" s="109">
        <v>1930000</v>
      </c>
      <c r="G34" s="110">
        <v>1351000</v>
      </c>
      <c r="H34" s="109">
        <v>162000</v>
      </c>
      <c r="I34" s="110">
        <v>162130</v>
      </c>
      <c r="J34" s="109">
        <v>457000</v>
      </c>
      <c r="K34" s="110">
        <v>456212</v>
      </c>
      <c r="L34" s="109"/>
      <c r="M34" s="110"/>
      <c r="N34" s="109"/>
      <c r="O34" s="110"/>
      <c r="P34" s="109">
        <f>$H34      +$J34      +$L34      +$N34</f>
        <v>619000</v>
      </c>
      <c r="Q34" s="110">
        <f>$I34      +$K34      +$M34      +$O34</f>
        <v>618342</v>
      </c>
      <c r="R34" s="54">
        <f>IF(($H34      =0),0,((($J34      -$H34      )/$H34      )*100))</f>
        <v>182.09876543209879</v>
      </c>
      <c r="S34" s="55">
        <f>IF(($I34      =0),0,((($K34      -$I34      )/$I34      )*100))</f>
        <v>181.38654166409671</v>
      </c>
      <c r="T34" s="54">
        <f>IF(($E34      =0),0,(($P34      /$E34      )*100))</f>
        <v>32.072538860103627</v>
      </c>
      <c r="U34" s="56">
        <f>IF(($E34      =0),0,(($Q34      /$E34      )*100))</f>
        <v>32.038445595854917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1930000</v>
      </c>
      <c r="C35" s="111">
        <f>C34</f>
        <v>0</v>
      </c>
      <c r="D35" s="111"/>
      <c r="E35" s="111">
        <f>$B35      +$C35      +$D35</f>
        <v>1930000</v>
      </c>
      <c r="F35" s="112">
        <f t="shared" ref="F35:O35" si="17">F34</f>
        <v>1930000</v>
      </c>
      <c r="G35" s="113">
        <f t="shared" si="17"/>
        <v>1351000</v>
      </c>
      <c r="H35" s="112">
        <f t="shared" si="17"/>
        <v>162000</v>
      </c>
      <c r="I35" s="113">
        <f t="shared" si="17"/>
        <v>162130</v>
      </c>
      <c r="J35" s="112">
        <f t="shared" si="17"/>
        <v>457000</v>
      </c>
      <c r="K35" s="113">
        <f t="shared" si="17"/>
        <v>456212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619000</v>
      </c>
      <c r="Q35" s="113">
        <f>$I35      +$K35      +$M35      +$O35</f>
        <v>618342</v>
      </c>
      <c r="R35" s="58">
        <f>IF(($H35      =0),0,((($J35      -$H35      )/$H35      )*100))</f>
        <v>182.09876543209879</v>
      </c>
      <c r="S35" s="59">
        <f>IF(($I35      =0),0,((($K35      -$I35      )/$I35      )*100))</f>
        <v>181.38654166409671</v>
      </c>
      <c r="T35" s="58">
        <f>IF($E35   =0,0,($P35   /$E35   )*100)</f>
        <v>32.072538860103627</v>
      </c>
      <c r="U35" s="60">
        <f>IF($E35   =0,0,($Q35   /$E35   )*100)</f>
        <v>32.038445595854917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2284000</v>
      </c>
      <c r="C38" s="108"/>
      <c r="D38" s="108"/>
      <c r="E38" s="108">
        <f t="shared" si="18"/>
        <v>2284000</v>
      </c>
      <c r="F38" s="109">
        <v>2076000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2284000</v>
      </c>
      <c r="C42" s="111">
        <f>SUM(C37:C41)</f>
        <v>0</v>
      </c>
      <c r="D42" s="111"/>
      <c r="E42" s="111">
        <f t="shared" si="18"/>
        <v>2284000</v>
      </c>
      <c r="F42" s="112">
        <f t="shared" ref="F42:O42" si="25">SUM(F37:F41)</f>
        <v>2076000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6114000</v>
      </c>
      <c r="C69" s="120">
        <f>SUM(C9:C16,C19:C25,C28:C31,C34,C37:C41,C44:C54,C57:C60,C63:C67)</f>
        <v>0</v>
      </c>
      <c r="D69" s="120"/>
      <c r="E69" s="120">
        <f t="shared" si="35"/>
        <v>6114000</v>
      </c>
      <c r="F69" s="121">
        <f t="shared" ref="F69:O69" si="43">SUM(F9:F16,F19:F25,F28:F31,F34,F37:F41,F44:F54,F57:F60,F63:F67)</f>
        <v>5906000</v>
      </c>
      <c r="G69" s="122">
        <f t="shared" si="43"/>
        <v>3251000</v>
      </c>
      <c r="H69" s="121">
        <f t="shared" si="43"/>
        <v>842000</v>
      </c>
      <c r="I69" s="122">
        <f t="shared" si="43"/>
        <v>842427</v>
      </c>
      <c r="J69" s="121">
        <f t="shared" si="43"/>
        <v>780000</v>
      </c>
      <c r="K69" s="122">
        <f t="shared" si="43"/>
        <v>974688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1622000</v>
      </c>
      <c r="Q69" s="122">
        <f t="shared" si="37"/>
        <v>1817115</v>
      </c>
      <c r="R69" s="67">
        <f t="shared" si="38"/>
        <v>-7.3634204275534438</v>
      </c>
      <c r="S69" s="68">
        <f t="shared" si="39"/>
        <v>15.699995370518751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42.349869451697124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47.44425587467363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31668000</v>
      </c>
      <c r="C71" s="108"/>
      <c r="D71" s="108"/>
      <c r="E71" s="108">
        <f>$B71      +$C71      +$D71</f>
        <v>31668000</v>
      </c>
      <c r="F71" s="109">
        <v>31668000</v>
      </c>
      <c r="G71" s="110">
        <v>23644000</v>
      </c>
      <c r="H71" s="109">
        <v>4095000</v>
      </c>
      <c r="I71" s="110">
        <v>6139299</v>
      </c>
      <c r="J71" s="109">
        <v>9087000</v>
      </c>
      <c r="K71" s="110">
        <v>8519359</v>
      </c>
      <c r="L71" s="109"/>
      <c r="M71" s="110"/>
      <c r="N71" s="109"/>
      <c r="O71" s="110"/>
      <c r="P71" s="109">
        <f>$H71      +$J71      +$L71      +$N71</f>
        <v>13182000</v>
      </c>
      <c r="Q71" s="110">
        <f>$I71      +$K71      +$M71      +$O71</f>
        <v>14658658</v>
      </c>
      <c r="R71" s="54">
        <f>IF(($H71      =0),0,((($J71      -$H71      )/$H71      )*100))</f>
        <v>121.90476190476191</v>
      </c>
      <c r="S71" s="55">
        <f>IF(($I71      =0),0,((($K71      -$I71      )/$I71      )*100))</f>
        <v>38.767618257393885</v>
      </c>
      <c r="T71" s="54">
        <f>IF(($E71      =0),0,(($P71      /$E71      )*100))</f>
        <v>41.625615763546797</v>
      </c>
      <c r="U71" s="56">
        <f>IF(($E71      =0),0,(($Q71      /$E71      )*100))</f>
        <v>46.288549955791339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31668000</v>
      </c>
      <c r="C73" s="117">
        <f>SUM(C71:C72)</f>
        <v>0</v>
      </c>
      <c r="D73" s="117"/>
      <c r="E73" s="117">
        <f>$B73      +$C73      +$D73</f>
        <v>31668000</v>
      </c>
      <c r="F73" s="118">
        <f t="shared" ref="F73:O73" si="44">SUM(F71:F72)</f>
        <v>31668000</v>
      </c>
      <c r="G73" s="119">
        <f t="shared" si="44"/>
        <v>23644000</v>
      </c>
      <c r="H73" s="118">
        <f t="shared" si="44"/>
        <v>4095000</v>
      </c>
      <c r="I73" s="119">
        <f t="shared" si="44"/>
        <v>6139299</v>
      </c>
      <c r="J73" s="118">
        <f t="shared" si="44"/>
        <v>9087000</v>
      </c>
      <c r="K73" s="119">
        <f t="shared" si="44"/>
        <v>8519359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13182000</v>
      </c>
      <c r="Q73" s="119">
        <f>$I73      +$K73      +$M73      +$O73</f>
        <v>14658658</v>
      </c>
      <c r="R73" s="63">
        <f>IF(($H73      =0),0,((($J73      -$H73      )/$H73      )*100))</f>
        <v>121.90476190476191</v>
      </c>
      <c r="S73" s="64">
        <f>IF(($I73      =0),0,((($K73      -$I73      )/$I73      )*100))</f>
        <v>38.767618257393885</v>
      </c>
      <c r="T73" s="63">
        <f>IF(($E71      =0),0,(($P71      /$E71      )*100))</f>
        <v>41.625615763546797</v>
      </c>
      <c r="U73" s="65">
        <f>IF($E71   =0,0,($Q71   /$E71 )*100)</f>
        <v>46.288549955791339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31668000</v>
      </c>
      <c r="C74" s="120">
        <f>SUM(C71:C72)</f>
        <v>0</v>
      </c>
      <c r="D74" s="120"/>
      <c r="E74" s="120">
        <f>$B74      +$C74      +$D74</f>
        <v>31668000</v>
      </c>
      <c r="F74" s="121">
        <f t="shared" ref="F74:O74" si="45">SUM(F71:F72)</f>
        <v>31668000</v>
      </c>
      <c r="G74" s="122">
        <f t="shared" si="45"/>
        <v>23644000</v>
      </c>
      <c r="H74" s="121">
        <f t="shared" si="45"/>
        <v>4095000</v>
      </c>
      <c r="I74" s="122">
        <f t="shared" si="45"/>
        <v>6139299</v>
      </c>
      <c r="J74" s="121">
        <f t="shared" si="45"/>
        <v>9087000</v>
      </c>
      <c r="K74" s="122">
        <f t="shared" si="45"/>
        <v>8519359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13182000</v>
      </c>
      <c r="Q74" s="122">
        <f>$I74      +$K74      +$M74      +$O74</f>
        <v>14658658</v>
      </c>
      <c r="R74" s="67">
        <f>IF(($H74      =0),0,((($J74      -$H74      )/$H74      )*100))</f>
        <v>121.90476190476191</v>
      </c>
      <c r="S74" s="68">
        <f>IF(($I74      =0),0,((($K74      -$I74      )/$I74      )*100))</f>
        <v>38.767618257393885</v>
      </c>
      <c r="T74" s="67">
        <f>IF(($E71      =0),0,(($P71      /$E71      )*100))</f>
        <v>41.625615763546797</v>
      </c>
      <c r="U74" s="71">
        <f>IF($E71   =0,0,($Q71   /$E71 )*100)</f>
        <v>46.288549955791339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37782000</v>
      </c>
      <c r="C75" s="120">
        <f>SUM(C9:C16,C19:C25,C28:C31,C34,C37:C41,C44:C54,C57:C60,C63:C67,C71:C72)</f>
        <v>0</v>
      </c>
      <c r="D75" s="120"/>
      <c r="E75" s="120">
        <f>$B75      +$C75      +$D75</f>
        <v>37782000</v>
      </c>
      <c r="F75" s="121">
        <f t="shared" ref="F75:O75" si="46">SUM(F9:F16,F19:F25,F28:F31,F34,F37:F41,F44:F54,F57:F60,F63:F67,F71:F72)</f>
        <v>37574000</v>
      </c>
      <c r="G75" s="122">
        <f t="shared" si="46"/>
        <v>26895000</v>
      </c>
      <c r="H75" s="121">
        <f t="shared" si="46"/>
        <v>4937000</v>
      </c>
      <c r="I75" s="122">
        <f t="shared" si="46"/>
        <v>6981726</v>
      </c>
      <c r="J75" s="121">
        <f t="shared" si="46"/>
        <v>9867000</v>
      </c>
      <c r="K75" s="122">
        <f t="shared" si="46"/>
        <v>9494047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14804000</v>
      </c>
      <c r="Q75" s="122">
        <f>$I75      +$K75      +$M75      +$O75</f>
        <v>16475773</v>
      </c>
      <c r="R75" s="67">
        <f>IF(($H75      =0),0,((($J75      -$H75      )/$H75      )*100))</f>
        <v>99.858213489973664</v>
      </c>
      <c r="S75" s="68">
        <f>IF(($I75      =0),0,((($K75      -$I75      )/$I75      )*100))</f>
        <v>35.984239427327857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41.703757958194828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46.413242999605615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152</v>
      </c>
    </row>
    <row r="118" spans="1:23" x14ac:dyDescent="0.25">
      <c r="A118" s="35" t="s">
        <v>153</v>
      </c>
    </row>
    <row r="119" spans="1:23" ht="13" x14ac:dyDescent="0.3">
      <c r="A119" s="35" t="s">
        <v>154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A5f8ZVkjxSR4GJ+znqAXLmwF1GgxNFaZmIjSg1Vv/F4AbE6mrF6zUsE7E7/fi9XxoS/Pc9yEiMBmJiG4jZ30YA==" saltValue="HIzUUY4H5gKK12/vxyKJl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128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1800000</v>
      </c>
      <c r="C10" s="108"/>
      <c r="D10" s="108"/>
      <c r="E10" s="108">
        <f t="shared" ref="E10:E17" si="0">$B10      +$C10      +$D10</f>
        <v>1800000</v>
      </c>
      <c r="F10" s="109">
        <v>1800000</v>
      </c>
      <c r="G10" s="110">
        <v>1800000</v>
      </c>
      <c r="H10" s="109">
        <v>149000</v>
      </c>
      <c r="I10" s="110">
        <v>148980</v>
      </c>
      <c r="J10" s="109">
        <v>184000</v>
      </c>
      <c r="K10" s="110">
        <v>183828</v>
      </c>
      <c r="L10" s="109"/>
      <c r="M10" s="110"/>
      <c r="N10" s="109"/>
      <c r="O10" s="110"/>
      <c r="P10" s="109">
        <f t="shared" ref="P10:P17" si="1">$H10      +$J10      +$L10      +$N10</f>
        <v>333000</v>
      </c>
      <c r="Q10" s="110">
        <f t="shared" ref="Q10:Q17" si="2">$I10      +$K10      +$M10      +$O10</f>
        <v>332808</v>
      </c>
      <c r="R10" s="54">
        <f t="shared" ref="R10:R17" si="3">IF(($H10      =0),0,((($J10      -$H10      )/$H10      )*100))</f>
        <v>23.48993288590604</v>
      </c>
      <c r="S10" s="55">
        <f t="shared" ref="S10:S17" si="4">IF(($I10      =0),0,((($K10      -$I10      )/$I10      )*100))</f>
        <v>23.391059202577527</v>
      </c>
      <c r="T10" s="54">
        <f t="shared" ref="T10:T16" si="5">IF(($E10      =0),0,(($P10      /$E10      )*100))</f>
        <v>18.5</v>
      </c>
      <c r="U10" s="56">
        <f t="shared" ref="U10:U16" si="6">IF(($E10      =0),0,(($Q10      /$E10      )*100))</f>
        <v>18.489333333333331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1800000</v>
      </c>
      <c r="C17" s="111">
        <f>SUM(C9:C16)</f>
        <v>0</v>
      </c>
      <c r="D17" s="111"/>
      <c r="E17" s="111">
        <f t="shared" si="0"/>
        <v>1800000</v>
      </c>
      <c r="F17" s="112">
        <f t="shared" ref="F17:O17" si="7">SUM(F9:F16)</f>
        <v>1800000</v>
      </c>
      <c r="G17" s="113">
        <f t="shared" si="7"/>
        <v>1800000</v>
      </c>
      <c r="H17" s="112">
        <f t="shared" si="7"/>
        <v>149000</v>
      </c>
      <c r="I17" s="113">
        <f t="shared" si="7"/>
        <v>148980</v>
      </c>
      <c r="J17" s="112">
        <f t="shared" si="7"/>
        <v>184000</v>
      </c>
      <c r="K17" s="113">
        <f t="shared" si="7"/>
        <v>183828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333000</v>
      </c>
      <c r="Q17" s="113">
        <f t="shared" si="2"/>
        <v>332808</v>
      </c>
      <c r="R17" s="58">
        <f t="shared" si="3"/>
        <v>23.48993288590604</v>
      </c>
      <c r="S17" s="59">
        <f t="shared" si="4"/>
        <v>23.391059202577527</v>
      </c>
      <c r="T17" s="58">
        <f>IF((SUM($E9:$E14))=0,0,(P17/(SUM($E9:$E14))*100))</f>
        <v>18.5</v>
      </c>
      <c r="U17" s="60">
        <f>IF((SUM($E9:$E14))=0,0,(Q17/(SUM($E9:$E14))*100))</f>
        <v>18.489333333333331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2588000</v>
      </c>
      <c r="C34" s="108"/>
      <c r="D34" s="108"/>
      <c r="E34" s="108">
        <f>$B34      +$C34      +$D34</f>
        <v>2588000</v>
      </c>
      <c r="F34" s="109">
        <v>2588000</v>
      </c>
      <c r="G34" s="110">
        <v>1810000</v>
      </c>
      <c r="H34" s="109">
        <v>429000</v>
      </c>
      <c r="I34" s="110">
        <v>429651</v>
      </c>
      <c r="J34" s="109">
        <v>567000</v>
      </c>
      <c r="K34" s="110">
        <v>566887</v>
      </c>
      <c r="L34" s="109"/>
      <c r="M34" s="110"/>
      <c r="N34" s="109"/>
      <c r="O34" s="110"/>
      <c r="P34" s="109">
        <f>$H34      +$J34      +$L34      +$N34</f>
        <v>996000</v>
      </c>
      <c r="Q34" s="110">
        <f>$I34      +$K34      +$M34      +$O34</f>
        <v>996538</v>
      </c>
      <c r="R34" s="54">
        <f>IF(($H34      =0),0,((($J34      -$H34      )/$H34      )*100))</f>
        <v>32.167832167832167</v>
      </c>
      <c r="S34" s="55">
        <f>IF(($I34      =0),0,((($K34      -$I34      )/$I34      )*100))</f>
        <v>31.941273265976339</v>
      </c>
      <c r="T34" s="54">
        <f>IF(($E34      =0),0,(($P34      /$E34      )*100))</f>
        <v>38.485316846986088</v>
      </c>
      <c r="U34" s="56">
        <f>IF(($E34      =0),0,(($Q34      /$E34      )*100))</f>
        <v>38.506105100463678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2588000</v>
      </c>
      <c r="C35" s="111">
        <f>C34</f>
        <v>0</v>
      </c>
      <c r="D35" s="111"/>
      <c r="E35" s="111">
        <f>$B35      +$C35      +$D35</f>
        <v>2588000</v>
      </c>
      <c r="F35" s="112">
        <f t="shared" ref="F35:O35" si="17">F34</f>
        <v>2588000</v>
      </c>
      <c r="G35" s="113">
        <f t="shared" si="17"/>
        <v>1810000</v>
      </c>
      <c r="H35" s="112">
        <f t="shared" si="17"/>
        <v>429000</v>
      </c>
      <c r="I35" s="113">
        <f t="shared" si="17"/>
        <v>429651</v>
      </c>
      <c r="J35" s="112">
        <f t="shared" si="17"/>
        <v>567000</v>
      </c>
      <c r="K35" s="113">
        <f t="shared" si="17"/>
        <v>566887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996000</v>
      </c>
      <c r="Q35" s="113">
        <f>$I35      +$K35      +$M35      +$O35</f>
        <v>996538</v>
      </c>
      <c r="R35" s="58">
        <f>IF(($H35      =0),0,((($J35      -$H35      )/$H35      )*100))</f>
        <v>32.167832167832167</v>
      </c>
      <c r="S35" s="59">
        <f>IF(($I35      =0),0,((($K35      -$I35      )/$I35      )*100))</f>
        <v>31.941273265976339</v>
      </c>
      <c r="T35" s="58">
        <f>IF($E35   =0,0,($P35   /$E35   )*100)</f>
        <v>38.485316846986088</v>
      </c>
      <c r="U35" s="60">
        <f>IF($E35   =0,0,($Q35   /$E35   )*100)</f>
        <v>38.506105100463678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13908000</v>
      </c>
      <c r="C37" s="108"/>
      <c r="D37" s="108"/>
      <c r="E37" s="108">
        <f t="shared" ref="E37:E42" si="18">$B37      +$C37      +$D37</f>
        <v>13908000</v>
      </c>
      <c r="F37" s="109">
        <v>13908000</v>
      </c>
      <c r="G37" s="110">
        <v>9041000</v>
      </c>
      <c r="H37" s="109">
        <v>6259000</v>
      </c>
      <c r="I37" s="110"/>
      <c r="J37" s="109"/>
      <c r="K37" s="110">
        <v>1250994</v>
      </c>
      <c r="L37" s="109"/>
      <c r="M37" s="110"/>
      <c r="N37" s="109"/>
      <c r="O37" s="110"/>
      <c r="P37" s="109">
        <f t="shared" ref="P37:P42" si="19">$H37      +$J37      +$L37      +$N37</f>
        <v>6259000</v>
      </c>
      <c r="Q37" s="110">
        <f t="shared" ref="Q37:Q42" si="20">$I37      +$K37      +$M37      +$O37</f>
        <v>1250994</v>
      </c>
      <c r="R37" s="54">
        <f t="shared" ref="R37:R42" si="21">IF(($H37      =0),0,((($J37      -$H37      )/$H37      )*100))</f>
        <v>-100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45.002876042565433</v>
      </c>
      <c r="U37" s="56">
        <f t="shared" ref="U37:U41" si="24">IF(($E37      =0),0,(($Q37      /$E37      )*100))</f>
        <v>8.9947799827437454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13908000</v>
      </c>
      <c r="C42" s="111">
        <f>SUM(C37:C41)</f>
        <v>0</v>
      </c>
      <c r="D42" s="111"/>
      <c r="E42" s="111">
        <f t="shared" si="18"/>
        <v>13908000</v>
      </c>
      <c r="F42" s="112">
        <f t="shared" ref="F42:O42" si="25">SUM(F37:F41)</f>
        <v>13908000</v>
      </c>
      <c r="G42" s="113">
        <f t="shared" si="25"/>
        <v>9041000</v>
      </c>
      <c r="H42" s="112">
        <f t="shared" si="25"/>
        <v>6259000</v>
      </c>
      <c r="I42" s="113">
        <f t="shared" si="25"/>
        <v>0</v>
      </c>
      <c r="J42" s="112">
        <f t="shared" si="25"/>
        <v>0</v>
      </c>
      <c r="K42" s="113">
        <f t="shared" si="25"/>
        <v>1250994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6259000</v>
      </c>
      <c r="Q42" s="113">
        <f t="shared" si="20"/>
        <v>1250994</v>
      </c>
      <c r="R42" s="58">
        <f t="shared" si="21"/>
        <v>-100</v>
      </c>
      <c r="S42" s="59">
        <f t="shared" si="22"/>
        <v>0</v>
      </c>
      <c r="T42" s="58">
        <f>IF((+$E37+$E40) =0,0,(P42   /(+$E37+$E40) )*100)</f>
        <v>45.002876042565433</v>
      </c>
      <c r="U42" s="60">
        <f>IF((+$E37+$E40) =0,0,(Q42   /(+$E37+$E40) )*100)</f>
        <v>8.9947799827437454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28427000</v>
      </c>
      <c r="C53" s="108"/>
      <c r="D53" s="108"/>
      <c r="E53" s="108">
        <f t="shared" si="26"/>
        <v>28427000</v>
      </c>
      <c r="F53" s="109">
        <v>28427000</v>
      </c>
      <c r="G53" s="110">
        <v>4000000</v>
      </c>
      <c r="H53" s="109">
        <v>650000</v>
      </c>
      <c r="I53" s="110"/>
      <c r="J53" s="109">
        <v>1602000</v>
      </c>
      <c r="K53" s="110">
        <v>1958605</v>
      </c>
      <c r="L53" s="109"/>
      <c r="M53" s="110"/>
      <c r="N53" s="109"/>
      <c r="O53" s="110"/>
      <c r="P53" s="109">
        <f t="shared" si="27"/>
        <v>2252000</v>
      </c>
      <c r="Q53" s="110">
        <f t="shared" si="28"/>
        <v>1958605</v>
      </c>
      <c r="R53" s="54">
        <f t="shared" si="29"/>
        <v>146.46153846153845</v>
      </c>
      <c r="S53" s="55">
        <f t="shared" si="30"/>
        <v>0</v>
      </c>
      <c r="T53" s="54">
        <f t="shared" si="31"/>
        <v>7.9220459422380136</v>
      </c>
      <c r="U53" s="56">
        <f t="shared" si="32"/>
        <v>6.8899461779294331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28427000</v>
      </c>
      <c r="C55" s="111">
        <f>SUM(C44:C54)</f>
        <v>0</v>
      </c>
      <c r="D55" s="111"/>
      <c r="E55" s="111">
        <f t="shared" si="26"/>
        <v>28427000</v>
      </c>
      <c r="F55" s="112">
        <f t="shared" ref="F55:O55" si="33">SUM(F44:F54)</f>
        <v>28427000</v>
      </c>
      <c r="G55" s="113">
        <f t="shared" si="33"/>
        <v>4000000</v>
      </c>
      <c r="H55" s="112">
        <f t="shared" si="33"/>
        <v>650000</v>
      </c>
      <c r="I55" s="113">
        <f t="shared" si="33"/>
        <v>0</v>
      </c>
      <c r="J55" s="112">
        <f t="shared" si="33"/>
        <v>1602000</v>
      </c>
      <c r="K55" s="113">
        <f t="shared" si="33"/>
        <v>1958605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2252000</v>
      </c>
      <c r="Q55" s="113">
        <f t="shared" si="28"/>
        <v>1958605</v>
      </c>
      <c r="R55" s="58">
        <f t="shared" si="29"/>
        <v>146.46153846153845</v>
      </c>
      <c r="S55" s="59">
        <f t="shared" si="30"/>
        <v>0</v>
      </c>
      <c r="T55" s="58">
        <f>IF((+$E45+$E47+$E49+$E50+$E53) =0,0,(P55   /(+$E45+$E47+$E49+$E50+$E53) )*100)</f>
        <v>7.9220459422380136</v>
      </c>
      <c r="U55" s="60">
        <f>IF((+$E45+$E47+$E49+$E50+$E53) =0,0,(Q55   /(+$E45+$E47+$E49+$E50+$E53) )*100)</f>
        <v>6.8899461779294331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46723000</v>
      </c>
      <c r="C69" s="120">
        <f>SUM(C9:C16,C19:C25,C28:C31,C34,C37:C41,C44:C54,C57:C60,C63:C67)</f>
        <v>0</v>
      </c>
      <c r="D69" s="120"/>
      <c r="E69" s="120">
        <f t="shared" si="35"/>
        <v>46723000</v>
      </c>
      <c r="F69" s="121">
        <f t="shared" ref="F69:O69" si="43">SUM(F9:F16,F19:F25,F28:F31,F34,F37:F41,F44:F54,F57:F60,F63:F67)</f>
        <v>46723000</v>
      </c>
      <c r="G69" s="122">
        <f t="shared" si="43"/>
        <v>16651000</v>
      </c>
      <c r="H69" s="121">
        <f t="shared" si="43"/>
        <v>7487000</v>
      </c>
      <c r="I69" s="122">
        <f t="shared" si="43"/>
        <v>578631</v>
      </c>
      <c r="J69" s="121">
        <f t="shared" si="43"/>
        <v>2353000</v>
      </c>
      <c r="K69" s="122">
        <f t="shared" si="43"/>
        <v>3960314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9840000</v>
      </c>
      <c r="Q69" s="122">
        <f t="shared" si="37"/>
        <v>4538945</v>
      </c>
      <c r="R69" s="67">
        <f t="shared" si="38"/>
        <v>-68.572191799118471</v>
      </c>
      <c r="S69" s="68">
        <f t="shared" si="39"/>
        <v>584.42824528931214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21.060291505254373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9.7145838238126831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34082000</v>
      </c>
      <c r="C71" s="108"/>
      <c r="D71" s="108"/>
      <c r="E71" s="108">
        <f>$B71      +$C71      +$D71</f>
        <v>34082000</v>
      </c>
      <c r="F71" s="109">
        <v>34082000</v>
      </c>
      <c r="G71" s="110">
        <v>16729000</v>
      </c>
      <c r="H71" s="109">
        <v>5200000</v>
      </c>
      <c r="I71" s="110">
        <v>4632911</v>
      </c>
      <c r="J71" s="109">
        <v>11529000</v>
      </c>
      <c r="K71" s="110">
        <v>12146647</v>
      </c>
      <c r="L71" s="109"/>
      <c r="M71" s="110"/>
      <c r="N71" s="109"/>
      <c r="O71" s="110"/>
      <c r="P71" s="109">
        <f>$H71      +$J71      +$L71      +$N71</f>
        <v>16729000</v>
      </c>
      <c r="Q71" s="110">
        <f>$I71      +$K71      +$M71      +$O71</f>
        <v>16779558</v>
      </c>
      <c r="R71" s="54">
        <f>IF(($H71      =0),0,((($J71      -$H71      )/$H71      )*100))</f>
        <v>121.71153846153845</v>
      </c>
      <c r="S71" s="55">
        <f>IF(($I71      =0),0,((($K71      -$I71      )/$I71      )*100))</f>
        <v>162.18174707003868</v>
      </c>
      <c r="T71" s="54">
        <f>IF(($E71      =0),0,(($P71      /$E71      )*100))</f>
        <v>49.084560765213311</v>
      </c>
      <c r="U71" s="56">
        <f>IF(($E71      =0),0,(($Q71      /$E71      )*100))</f>
        <v>49.23290299865031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34082000</v>
      </c>
      <c r="C73" s="117">
        <f>SUM(C71:C72)</f>
        <v>0</v>
      </c>
      <c r="D73" s="117"/>
      <c r="E73" s="117">
        <f>$B73      +$C73      +$D73</f>
        <v>34082000</v>
      </c>
      <c r="F73" s="118">
        <f t="shared" ref="F73:O73" si="44">SUM(F71:F72)</f>
        <v>34082000</v>
      </c>
      <c r="G73" s="119">
        <f t="shared" si="44"/>
        <v>16729000</v>
      </c>
      <c r="H73" s="118">
        <f t="shared" si="44"/>
        <v>5200000</v>
      </c>
      <c r="I73" s="119">
        <f t="shared" si="44"/>
        <v>4632911</v>
      </c>
      <c r="J73" s="118">
        <f t="shared" si="44"/>
        <v>11529000</v>
      </c>
      <c r="K73" s="119">
        <f t="shared" si="44"/>
        <v>12146647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16729000</v>
      </c>
      <c r="Q73" s="119">
        <f>$I73      +$K73      +$M73      +$O73</f>
        <v>16779558</v>
      </c>
      <c r="R73" s="63">
        <f>IF(($H73      =0),0,((($J73      -$H73      )/$H73      )*100))</f>
        <v>121.71153846153845</v>
      </c>
      <c r="S73" s="64">
        <f>IF(($I73      =0),0,((($K73      -$I73      )/$I73      )*100))</f>
        <v>162.18174707003868</v>
      </c>
      <c r="T73" s="63">
        <f>IF(($E71      =0),0,(($P71      /$E71      )*100))</f>
        <v>49.084560765213311</v>
      </c>
      <c r="U73" s="65">
        <f>IF($E71   =0,0,($Q71   /$E71 )*100)</f>
        <v>49.23290299865031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34082000</v>
      </c>
      <c r="C74" s="120">
        <f>SUM(C71:C72)</f>
        <v>0</v>
      </c>
      <c r="D74" s="120"/>
      <c r="E74" s="120">
        <f>$B74      +$C74      +$D74</f>
        <v>34082000</v>
      </c>
      <c r="F74" s="121">
        <f t="shared" ref="F74:O74" si="45">SUM(F71:F72)</f>
        <v>34082000</v>
      </c>
      <c r="G74" s="122">
        <f t="shared" si="45"/>
        <v>16729000</v>
      </c>
      <c r="H74" s="121">
        <f t="shared" si="45"/>
        <v>5200000</v>
      </c>
      <c r="I74" s="122">
        <f t="shared" si="45"/>
        <v>4632911</v>
      </c>
      <c r="J74" s="121">
        <f t="shared" si="45"/>
        <v>11529000</v>
      </c>
      <c r="K74" s="122">
        <f t="shared" si="45"/>
        <v>12146647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16729000</v>
      </c>
      <c r="Q74" s="122">
        <f>$I74      +$K74      +$M74      +$O74</f>
        <v>16779558</v>
      </c>
      <c r="R74" s="67">
        <f>IF(($H74      =0),0,((($J74      -$H74      )/$H74      )*100))</f>
        <v>121.71153846153845</v>
      </c>
      <c r="S74" s="68">
        <f>IF(($I74      =0),0,((($K74      -$I74      )/$I74      )*100))</f>
        <v>162.18174707003868</v>
      </c>
      <c r="T74" s="67">
        <f>IF(($E71      =0),0,(($P71      /$E71      )*100))</f>
        <v>49.084560765213311</v>
      </c>
      <c r="U74" s="71">
        <f>IF($E71   =0,0,($Q71   /$E71 )*100)</f>
        <v>49.23290299865031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80805000</v>
      </c>
      <c r="C75" s="120">
        <f>SUM(C9:C16,C19:C25,C28:C31,C34,C37:C41,C44:C54,C57:C60,C63:C67,C71:C72)</f>
        <v>0</v>
      </c>
      <c r="D75" s="120"/>
      <c r="E75" s="120">
        <f>$B75      +$C75      +$D75</f>
        <v>80805000</v>
      </c>
      <c r="F75" s="121">
        <f t="shared" ref="F75:O75" si="46">SUM(F9:F16,F19:F25,F28:F31,F34,F37:F41,F44:F54,F57:F60,F63:F67,F71:F72)</f>
        <v>80805000</v>
      </c>
      <c r="G75" s="122">
        <f t="shared" si="46"/>
        <v>33380000</v>
      </c>
      <c r="H75" s="121">
        <f t="shared" si="46"/>
        <v>12687000</v>
      </c>
      <c r="I75" s="122">
        <f t="shared" si="46"/>
        <v>5211542</v>
      </c>
      <c r="J75" s="121">
        <f t="shared" si="46"/>
        <v>13882000</v>
      </c>
      <c r="K75" s="122">
        <f t="shared" si="46"/>
        <v>16106961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26569000</v>
      </c>
      <c r="Q75" s="122">
        <f>$I75      +$K75      +$M75      +$O75</f>
        <v>21318503</v>
      </c>
      <c r="R75" s="67">
        <f>IF(($H75      =0),0,((($J75      -$H75      )/$H75      )*100))</f>
        <v>9.4190904075037434</v>
      </c>
      <c r="S75" s="68">
        <f>IF(($I75      =0),0,((($K75      -$I75      )/$I75      )*100))</f>
        <v>209.0632484589014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32.880391064909347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26.382653301157106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152</v>
      </c>
    </row>
    <row r="118" spans="1:23" x14ac:dyDescent="0.25">
      <c r="A118" s="35" t="s">
        <v>153</v>
      </c>
    </row>
    <row r="119" spans="1:23" ht="13" x14ac:dyDescent="0.3">
      <c r="A119" s="35" t="s">
        <v>154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RJ9pOc48KLa2Bmorjvtfo3CQfcv6sAI4I3U72yG0u1I8EKh2CygvgqOPXYbIx60PrJLhpUYuUpy3xpo0P9GU7A==" saltValue="+swr+erUPWDE4Jg5S7sBZ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129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1800000</v>
      </c>
      <c r="C10" s="108"/>
      <c r="D10" s="108"/>
      <c r="E10" s="108">
        <f t="shared" ref="E10:E17" si="0">$B10      +$C10      +$D10</f>
        <v>1800000</v>
      </c>
      <c r="F10" s="109">
        <v>1800000</v>
      </c>
      <c r="G10" s="110">
        <v>1800000</v>
      </c>
      <c r="H10" s="109">
        <v>435000</v>
      </c>
      <c r="I10" s="110">
        <v>27895</v>
      </c>
      <c r="J10" s="109">
        <v>239000</v>
      </c>
      <c r="K10" s="110">
        <v>670068</v>
      </c>
      <c r="L10" s="109"/>
      <c r="M10" s="110"/>
      <c r="N10" s="109"/>
      <c r="O10" s="110"/>
      <c r="P10" s="109">
        <f t="shared" ref="P10:P17" si="1">$H10      +$J10      +$L10      +$N10</f>
        <v>674000</v>
      </c>
      <c r="Q10" s="110">
        <f t="shared" ref="Q10:Q17" si="2">$I10      +$K10      +$M10      +$O10</f>
        <v>697963</v>
      </c>
      <c r="R10" s="54">
        <f t="shared" ref="R10:R17" si="3">IF(($H10      =0),0,((($J10      -$H10      )/$H10      )*100))</f>
        <v>-45.057471264367813</v>
      </c>
      <c r="S10" s="55">
        <f t="shared" ref="S10:S17" si="4">IF(($I10      =0),0,((($K10      -$I10      )/$I10      )*100))</f>
        <v>2302.1079046424093</v>
      </c>
      <c r="T10" s="54">
        <f t="shared" ref="T10:T16" si="5">IF(($E10      =0),0,(($P10      /$E10      )*100))</f>
        <v>37.44444444444445</v>
      </c>
      <c r="U10" s="56">
        <f t="shared" ref="U10:U16" si="6">IF(($E10      =0),0,(($Q10      /$E10      )*100))</f>
        <v>38.775722222222221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1800000</v>
      </c>
      <c r="C17" s="111">
        <f>SUM(C9:C16)</f>
        <v>0</v>
      </c>
      <c r="D17" s="111"/>
      <c r="E17" s="111">
        <f t="shared" si="0"/>
        <v>1800000</v>
      </c>
      <c r="F17" s="112">
        <f t="shared" ref="F17:O17" si="7">SUM(F9:F16)</f>
        <v>1800000</v>
      </c>
      <c r="G17" s="113">
        <f t="shared" si="7"/>
        <v>1800000</v>
      </c>
      <c r="H17" s="112">
        <f t="shared" si="7"/>
        <v>435000</v>
      </c>
      <c r="I17" s="113">
        <f t="shared" si="7"/>
        <v>27895</v>
      </c>
      <c r="J17" s="112">
        <f t="shared" si="7"/>
        <v>239000</v>
      </c>
      <c r="K17" s="113">
        <f t="shared" si="7"/>
        <v>670068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674000</v>
      </c>
      <c r="Q17" s="113">
        <f t="shared" si="2"/>
        <v>697963</v>
      </c>
      <c r="R17" s="58">
        <f t="shared" si="3"/>
        <v>-45.057471264367813</v>
      </c>
      <c r="S17" s="59">
        <f t="shared" si="4"/>
        <v>2302.1079046424093</v>
      </c>
      <c r="T17" s="58">
        <f>IF((SUM($E9:$E14))=0,0,(P17/(SUM($E9:$E14))*100))</f>
        <v>37.44444444444445</v>
      </c>
      <c r="U17" s="60">
        <f>IF((SUM($E9:$E14))=0,0,(Q17/(SUM($E9:$E14))*100))</f>
        <v>38.775722222222221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1727000</v>
      </c>
      <c r="C34" s="108"/>
      <c r="D34" s="108"/>
      <c r="E34" s="108">
        <f>$B34      +$C34      +$D34</f>
        <v>1727000</v>
      </c>
      <c r="F34" s="109">
        <v>1727000</v>
      </c>
      <c r="G34" s="110">
        <v>1207000</v>
      </c>
      <c r="H34" s="109">
        <v>430000</v>
      </c>
      <c r="I34" s="110">
        <v>437793</v>
      </c>
      <c r="J34" s="109">
        <v>430000</v>
      </c>
      <c r="K34" s="110">
        <v>379920</v>
      </c>
      <c r="L34" s="109"/>
      <c r="M34" s="110"/>
      <c r="N34" s="109"/>
      <c r="O34" s="110"/>
      <c r="P34" s="109">
        <f>$H34      +$J34      +$L34      +$N34</f>
        <v>860000</v>
      </c>
      <c r="Q34" s="110">
        <f>$I34      +$K34      +$M34      +$O34</f>
        <v>817713</v>
      </c>
      <c r="R34" s="54">
        <f>IF(($H34      =0),0,((($J34      -$H34      )/$H34      )*100))</f>
        <v>0</v>
      </c>
      <c r="S34" s="55">
        <f>IF(($I34      =0),0,((($K34      -$I34      )/$I34      )*100))</f>
        <v>-13.219261157670406</v>
      </c>
      <c r="T34" s="54">
        <f>IF(($E34      =0),0,(($P34      /$E34      )*100))</f>
        <v>49.797336421540244</v>
      </c>
      <c r="U34" s="56">
        <f>IF(($E34      =0),0,(($Q34      /$E34      )*100))</f>
        <v>47.348755066589462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1727000</v>
      </c>
      <c r="C35" s="111">
        <f>C34</f>
        <v>0</v>
      </c>
      <c r="D35" s="111"/>
      <c r="E35" s="111">
        <f>$B35      +$C35      +$D35</f>
        <v>1727000</v>
      </c>
      <c r="F35" s="112">
        <f t="shared" ref="F35:O35" si="17">F34</f>
        <v>1727000</v>
      </c>
      <c r="G35" s="113">
        <f t="shared" si="17"/>
        <v>1207000</v>
      </c>
      <c r="H35" s="112">
        <f t="shared" si="17"/>
        <v>430000</v>
      </c>
      <c r="I35" s="113">
        <f t="shared" si="17"/>
        <v>437793</v>
      </c>
      <c r="J35" s="112">
        <f t="shared" si="17"/>
        <v>430000</v>
      </c>
      <c r="K35" s="113">
        <f t="shared" si="17"/>
        <v>379920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860000</v>
      </c>
      <c r="Q35" s="113">
        <f>$I35      +$K35      +$M35      +$O35</f>
        <v>817713</v>
      </c>
      <c r="R35" s="58">
        <f>IF(($H35      =0),0,((($J35      -$H35      )/$H35      )*100))</f>
        <v>0</v>
      </c>
      <c r="S35" s="59">
        <f>IF(($I35      =0),0,((($K35      -$I35      )/$I35      )*100))</f>
        <v>-13.219261157670406</v>
      </c>
      <c r="T35" s="58">
        <f>IF($E35   =0,0,($P35   /$E35   )*100)</f>
        <v>49.797336421540244</v>
      </c>
      <c r="U35" s="60">
        <f>IF($E35   =0,0,($Q35   /$E35   )*100)</f>
        <v>47.348755066589462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0</v>
      </c>
      <c r="C42" s="111">
        <f>SUM(C37:C41)</f>
        <v>0</v>
      </c>
      <c r="D42" s="111"/>
      <c r="E42" s="111">
        <f t="shared" si="18"/>
        <v>0</v>
      </c>
      <c r="F42" s="112">
        <f t="shared" ref="F42:O42" si="25">SUM(F37:F41)</f>
        <v>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3527000</v>
      </c>
      <c r="C69" s="120">
        <f>SUM(C9:C16,C19:C25,C28:C31,C34,C37:C41,C44:C54,C57:C60,C63:C67)</f>
        <v>0</v>
      </c>
      <c r="D69" s="120"/>
      <c r="E69" s="120">
        <f t="shared" si="35"/>
        <v>3527000</v>
      </c>
      <c r="F69" s="121">
        <f t="shared" ref="F69:O69" si="43">SUM(F9:F16,F19:F25,F28:F31,F34,F37:F41,F44:F54,F57:F60,F63:F67)</f>
        <v>3527000</v>
      </c>
      <c r="G69" s="122">
        <f t="shared" si="43"/>
        <v>3007000</v>
      </c>
      <c r="H69" s="121">
        <f t="shared" si="43"/>
        <v>865000</v>
      </c>
      <c r="I69" s="122">
        <f t="shared" si="43"/>
        <v>465688</v>
      </c>
      <c r="J69" s="121">
        <f t="shared" si="43"/>
        <v>669000</v>
      </c>
      <c r="K69" s="122">
        <f t="shared" si="43"/>
        <v>1049988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1534000</v>
      </c>
      <c r="Q69" s="122">
        <f t="shared" si="37"/>
        <v>1515676</v>
      </c>
      <c r="R69" s="67">
        <f t="shared" si="38"/>
        <v>-22.658959537572255</v>
      </c>
      <c r="S69" s="68">
        <f t="shared" si="39"/>
        <v>125.47027194172922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43.493053586617521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42.973518571023533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12484000</v>
      </c>
      <c r="C71" s="108"/>
      <c r="D71" s="108"/>
      <c r="E71" s="108">
        <f>$B71      +$C71      +$D71</f>
        <v>12484000</v>
      </c>
      <c r="F71" s="109">
        <v>12484000</v>
      </c>
      <c r="G71" s="110">
        <v>9484000</v>
      </c>
      <c r="H71" s="109">
        <v>884000</v>
      </c>
      <c r="I71" s="110"/>
      <c r="J71" s="109">
        <v>6482000</v>
      </c>
      <c r="K71" s="110">
        <v>3940251</v>
      </c>
      <c r="L71" s="109"/>
      <c r="M71" s="110"/>
      <c r="N71" s="109"/>
      <c r="O71" s="110"/>
      <c r="P71" s="109">
        <f>$H71      +$J71      +$L71      +$N71</f>
        <v>7366000</v>
      </c>
      <c r="Q71" s="110">
        <f>$I71      +$K71      +$M71      +$O71</f>
        <v>3940251</v>
      </c>
      <c r="R71" s="54">
        <f>IF(($H71      =0),0,((($J71      -$H71      )/$H71      )*100))</f>
        <v>633.25791855203613</v>
      </c>
      <c r="S71" s="55">
        <f>IF(($I71      =0),0,((($K71      -$I71      )/$I71      )*100))</f>
        <v>0</v>
      </c>
      <c r="T71" s="54">
        <f>IF(($E71      =0),0,(($P71      /$E71      )*100))</f>
        <v>59.003524511374565</v>
      </c>
      <c r="U71" s="56">
        <f>IF(($E71      =0),0,(($Q71      /$E71      )*100))</f>
        <v>31.562407882089072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12484000</v>
      </c>
      <c r="C73" s="117">
        <f>SUM(C71:C72)</f>
        <v>0</v>
      </c>
      <c r="D73" s="117"/>
      <c r="E73" s="117">
        <f>$B73      +$C73      +$D73</f>
        <v>12484000</v>
      </c>
      <c r="F73" s="118">
        <f t="shared" ref="F73:O73" si="44">SUM(F71:F72)</f>
        <v>12484000</v>
      </c>
      <c r="G73" s="119">
        <f t="shared" si="44"/>
        <v>9484000</v>
      </c>
      <c r="H73" s="118">
        <f t="shared" si="44"/>
        <v>884000</v>
      </c>
      <c r="I73" s="119">
        <f t="shared" si="44"/>
        <v>0</v>
      </c>
      <c r="J73" s="118">
        <f t="shared" si="44"/>
        <v>6482000</v>
      </c>
      <c r="K73" s="119">
        <f t="shared" si="44"/>
        <v>3940251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7366000</v>
      </c>
      <c r="Q73" s="119">
        <f>$I73      +$K73      +$M73      +$O73</f>
        <v>3940251</v>
      </c>
      <c r="R73" s="63">
        <f>IF(($H73      =0),0,((($J73      -$H73      )/$H73      )*100))</f>
        <v>633.25791855203613</v>
      </c>
      <c r="S73" s="64">
        <f>IF(($I73      =0),0,((($K73      -$I73      )/$I73      )*100))</f>
        <v>0</v>
      </c>
      <c r="T73" s="63">
        <f>IF(($E71      =0),0,(($P71      /$E71      )*100))</f>
        <v>59.003524511374565</v>
      </c>
      <c r="U73" s="65">
        <f>IF($E71   =0,0,($Q71   /$E71 )*100)</f>
        <v>31.562407882089072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12484000</v>
      </c>
      <c r="C74" s="120">
        <f>SUM(C71:C72)</f>
        <v>0</v>
      </c>
      <c r="D74" s="120"/>
      <c r="E74" s="120">
        <f>$B74      +$C74      +$D74</f>
        <v>12484000</v>
      </c>
      <c r="F74" s="121">
        <f t="shared" ref="F74:O74" si="45">SUM(F71:F72)</f>
        <v>12484000</v>
      </c>
      <c r="G74" s="122">
        <f t="shared" si="45"/>
        <v>9484000</v>
      </c>
      <c r="H74" s="121">
        <f t="shared" si="45"/>
        <v>884000</v>
      </c>
      <c r="I74" s="122">
        <f t="shared" si="45"/>
        <v>0</v>
      </c>
      <c r="J74" s="121">
        <f t="shared" si="45"/>
        <v>6482000</v>
      </c>
      <c r="K74" s="122">
        <f t="shared" si="45"/>
        <v>3940251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7366000</v>
      </c>
      <c r="Q74" s="122">
        <f>$I74      +$K74      +$M74      +$O74</f>
        <v>3940251</v>
      </c>
      <c r="R74" s="67">
        <f>IF(($H74      =0),0,((($J74      -$H74      )/$H74      )*100))</f>
        <v>633.25791855203613</v>
      </c>
      <c r="S74" s="68">
        <f>IF(($I74      =0),0,((($K74      -$I74      )/$I74      )*100))</f>
        <v>0</v>
      </c>
      <c r="T74" s="67">
        <f>IF(($E71      =0),0,(($P71      /$E71      )*100))</f>
        <v>59.003524511374565</v>
      </c>
      <c r="U74" s="71">
        <f>IF($E71   =0,0,($Q71   /$E71 )*100)</f>
        <v>31.562407882089072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16011000</v>
      </c>
      <c r="C75" s="120">
        <f>SUM(C9:C16,C19:C25,C28:C31,C34,C37:C41,C44:C54,C57:C60,C63:C67,C71:C72)</f>
        <v>0</v>
      </c>
      <c r="D75" s="120"/>
      <c r="E75" s="120">
        <f>$B75      +$C75      +$D75</f>
        <v>16011000</v>
      </c>
      <c r="F75" s="121">
        <f t="shared" ref="F75:O75" si="46">SUM(F9:F16,F19:F25,F28:F31,F34,F37:F41,F44:F54,F57:F60,F63:F67,F71:F72)</f>
        <v>16011000</v>
      </c>
      <c r="G75" s="122">
        <f t="shared" si="46"/>
        <v>12491000</v>
      </c>
      <c r="H75" s="121">
        <f t="shared" si="46"/>
        <v>1749000</v>
      </c>
      <c r="I75" s="122">
        <f t="shared" si="46"/>
        <v>465688</v>
      </c>
      <c r="J75" s="121">
        <f t="shared" si="46"/>
        <v>7151000</v>
      </c>
      <c r="K75" s="122">
        <f t="shared" si="46"/>
        <v>4990239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8900000</v>
      </c>
      <c r="Q75" s="122">
        <f>$I75      +$K75      +$M75      +$O75</f>
        <v>5455927</v>
      </c>
      <c r="R75" s="67">
        <f>IF(($H75      =0),0,((($J75      -$H75      )/$H75      )*100))</f>
        <v>308.86220697541449</v>
      </c>
      <c r="S75" s="68">
        <f>IF(($I75      =0),0,((($K75      -$I75      )/$I75      )*100))</f>
        <v>971.58419370909292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55.586784085940913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34.076116419961281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152</v>
      </c>
    </row>
    <row r="118" spans="1:23" x14ac:dyDescent="0.25">
      <c r="A118" s="35" t="s">
        <v>153</v>
      </c>
    </row>
    <row r="119" spans="1:23" ht="13" x14ac:dyDescent="0.3">
      <c r="A119" s="35" t="s">
        <v>154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jKbJYSR6427WkaLimX651MsBk9dZWhhC/pTUeJ1yVsMqMTsZKCXZEVsLX4J9wsR5A+fzt9ClSfT2HdtutTaiig==" saltValue="4TkNERbhxhYzXnE3wrd21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130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1900000</v>
      </c>
      <c r="C10" s="108"/>
      <c r="D10" s="108"/>
      <c r="E10" s="108">
        <f t="shared" ref="E10:E17" si="0">$B10      +$C10      +$D10</f>
        <v>1900000</v>
      </c>
      <c r="F10" s="109">
        <v>1900000</v>
      </c>
      <c r="G10" s="110">
        <v>1900000</v>
      </c>
      <c r="H10" s="109">
        <v>48000</v>
      </c>
      <c r="I10" s="110">
        <v>40047</v>
      </c>
      <c r="J10" s="109">
        <v>32000</v>
      </c>
      <c r="K10" s="110">
        <v>24480</v>
      </c>
      <c r="L10" s="109"/>
      <c r="M10" s="110"/>
      <c r="N10" s="109"/>
      <c r="O10" s="110"/>
      <c r="P10" s="109">
        <f t="shared" ref="P10:P17" si="1">$H10      +$J10      +$L10      +$N10</f>
        <v>80000</v>
      </c>
      <c r="Q10" s="110">
        <f t="shared" ref="Q10:Q17" si="2">$I10      +$K10      +$M10      +$O10</f>
        <v>64527</v>
      </c>
      <c r="R10" s="54">
        <f t="shared" ref="R10:R17" si="3">IF(($H10      =0),0,((($J10      -$H10      )/$H10      )*100))</f>
        <v>-33.333333333333329</v>
      </c>
      <c r="S10" s="55">
        <f t="shared" ref="S10:S17" si="4">IF(($I10      =0),0,((($K10      -$I10      )/$I10      )*100))</f>
        <v>-38.871825604914228</v>
      </c>
      <c r="T10" s="54">
        <f t="shared" ref="T10:T16" si="5">IF(($E10      =0),0,(($P10      /$E10      )*100))</f>
        <v>4.2105263157894735</v>
      </c>
      <c r="U10" s="56">
        <f t="shared" ref="U10:U16" si="6">IF(($E10      =0),0,(($Q10      /$E10      )*100))</f>
        <v>3.396157894736842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1900000</v>
      </c>
      <c r="C17" s="111">
        <f>SUM(C9:C16)</f>
        <v>0</v>
      </c>
      <c r="D17" s="111"/>
      <c r="E17" s="111">
        <f t="shared" si="0"/>
        <v>1900000</v>
      </c>
      <c r="F17" s="112">
        <f t="shared" ref="F17:O17" si="7">SUM(F9:F16)</f>
        <v>1900000</v>
      </c>
      <c r="G17" s="113">
        <f t="shared" si="7"/>
        <v>1900000</v>
      </c>
      <c r="H17" s="112">
        <f t="shared" si="7"/>
        <v>48000</v>
      </c>
      <c r="I17" s="113">
        <f t="shared" si="7"/>
        <v>40047</v>
      </c>
      <c r="J17" s="112">
        <f t="shared" si="7"/>
        <v>32000</v>
      </c>
      <c r="K17" s="113">
        <f t="shared" si="7"/>
        <v>24480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80000</v>
      </c>
      <c r="Q17" s="113">
        <f t="shared" si="2"/>
        <v>64527</v>
      </c>
      <c r="R17" s="58">
        <f t="shared" si="3"/>
        <v>-33.333333333333329</v>
      </c>
      <c r="S17" s="59">
        <f t="shared" si="4"/>
        <v>-38.871825604914228</v>
      </c>
      <c r="T17" s="58">
        <f>IF((SUM($E9:$E14))=0,0,(P17/(SUM($E9:$E14))*100))</f>
        <v>4.2105263157894735</v>
      </c>
      <c r="U17" s="60">
        <f>IF((SUM($E9:$E14))=0,0,(Q17/(SUM($E9:$E14))*100))</f>
        <v>3.396157894736842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1565000</v>
      </c>
      <c r="C34" s="108"/>
      <c r="D34" s="108"/>
      <c r="E34" s="108">
        <f>$B34      +$C34      +$D34</f>
        <v>1565000</v>
      </c>
      <c r="F34" s="109">
        <v>1565000</v>
      </c>
      <c r="G34" s="110">
        <v>1092000</v>
      </c>
      <c r="H34" s="109">
        <v>101000</v>
      </c>
      <c r="I34" s="110">
        <v>100353</v>
      </c>
      <c r="J34" s="109">
        <v>352000</v>
      </c>
      <c r="K34" s="110">
        <v>352558</v>
      </c>
      <c r="L34" s="109"/>
      <c r="M34" s="110"/>
      <c r="N34" s="109"/>
      <c r="O34" s="110"/>
      <c r="P34" s="109">
        <f>$H34      +$J34      +$L34      +$N34</f>
        <v>453000</v>
      </c>
      <c r="Q34" s="110">
        <f>$I34      +$K34      +$M34      +$O34</f>
        <v>452911</v>
      </c>
      <c r="R34" s="54">
        <f>IF(($H34      =0),0,((($J34      -$H34      )/$H34      )*100))</f>
        <v>248.51485148514851</v>
      </c>
      <c r="S34" s="55">
        <f>IF(($I34      =0),0,((($K34      -$I34      )/$I34      )*100))</f>
        <v>251.31784799657208</v>
      </c>
      <c r="T34" s="54">
        <f>IF(($E34      =0),0,(($P34      /$E34      )*100))</f>
        <v>28.945686900958467</v>
      </c>
      <c r="U34" s="56">
        <f>IF(($E34      =0),0,(($Q34      /$E34      )*100))</f>
        <v>28.939999999999998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1565000</v>
      </c>
      <c r="C35" s="111">
        <f>C34</f>
        <v>0</v>
      </c>
      <c r="D35" s="111"/>
      <c r="E35" s="111">
        <f>$B35      +$C35      +$D35</f>
        <v>1565000</v>
      </c>
      <c r="F35" s="112">
        <f t="shared" ref="F35:O35" si="17">F34</f>
        <v>1565000</v>
      </c>
      <c r="G35" s="113">
        <f t="shared" si="17"/>
        <v>1092000</v>
      </c>
      <c r="H35" s="112">
        <f t="shared" si="17"/>
        <v>101000</v>
      </c>
      <c r="I35" s="113">
        <f t="shared" si="17"/>
        <v>100353</v>
      </c>
      <c r="J35" s="112">
        <f t="shared" si="17"/>
        <v>352000</v>
      </c>
      <c r="K35" s="113">
        <f t="shared" si="17"/>
        <v>352558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453000</v>
      </c>
      <c r="Q35" s="113">
        <f>$I35      +$K35      +$M35      +$O35</f>
        <v>452911</v>
      </c>
      <c r="R35" s="58">
        <f>IF(($H35      =0),0,((($J35      -$H35      )/$H35      )*100))</f>
        <v>248.51485148514851</v>
      </c>
      <c r="S35" s="59">
        <f>IF(($I35      =0),0,((($K35      -$I35      )/$I35      )*100))</f>
        <v>251.31784799657208</v>
      </c>
      <c r="T35" s="58">
        <f>IF($E35   =0,0,($P35   /$E35   )*100)</f>
        <v>28.945686900958467</v>
      </c>
      <c r="U35" s="60">
        <f>IF($E35   =0,0,($Q35   /$E35   )*100)</f>
        <v>28.939999999999998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14142000</v>
      </c>
      <c r="C37" s="108"/>
      <c r="D37" s="108"/>
      <c r="E37" s="108">
        <f t="shared" ref="E37:E42" si="18">$B37      +$C37      +$D37</f>
        <v>14142000</v>
      </c>
      <c r="F37" s="109">
        <v>14142000</v>
      </c>
      <c r="G37" s="110">
        <v>9192000</v>
      </c>
      <c r="H37" s="109">
        <v>6364000</v>
      </c>
      <c r="I37" s="110">
        <v>6364000</v>
      </c>
      <c r="J37" s="109"/>
      <c r="K37" s="110">
        <v>2828000</v>
      </c>
      <c r="L37" s="109"/>
      <c r="M37" s="110"/>
      <c r="N37" s="109"/>
      <c r="O37" s="110"/>
      <c r="P37" s="109">
        <f t="shared" ref="P37:P42" si="19">$H37      +$J37      +$L37      +$N37</f>
        <v>6364000</v>
      </c>
      <c r="Q37" s="110">
        <f t="shared" ref="Q37:Q42" si="20">$I37      +$K37      +$M37      +$O37</f>
        <v>9192000</v>
      </c>
      <c r="R37" s="54">
        <f t="shared" ref="R37:R42" si="21">IF(($H37      =0),0,((($J37      -$H37      )/$H37      )*100))</f>
        <v>-100</v>
      </c>
      <c r="S37" s="55">
        <f t="shared" ref="S37:S42" si="22">IF(($I37      =0),0,((($K37      -$I37      )/$I37      )*100))</f>
        <v>-55.562539283469512</v>
      </c>
      <c r="T37" s="54">
        <f t="shared" ref="T37:T41" si="23">IF(($E37      =0),0,(($P37      /$E37      )*100))</f>
        <v>45.000707113562441</v>
      </c>
      <c r="U37" s="56">
        <f t="shared" ref="U37:U41" si="24">IF(($E37      =0),0,(($Q37      /$E37      )*100))</f>
        <v>64.99787865931269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4000000</v>
      </c>
      <c r="C40" s="108"/>
      <c r="D40" s="108"/>
      <c r="E40" s="108">
        <f t="shared" si="18"/>
        <v>4000000</v>
      </c>
      <c r="F40" s="109">
        <v>4000000</v>
      </c>
      <c r="G40" s="110">
        <v>2600000</v>
      </c>
      <c r="H40" s="109"/>
      <c r="I40" s="110"/>
      <c r="J40" s="109">
        <v>1769000</v>
      </c>
      <c r="K40" s="110">
        <v>1567137</v>
      </c>
      <c r="L40" s="109"/>
      <c r="M40" s="110"/>
      <c r="N40" s="109"/>
      <c r="O40" s="110"/>
      <c r="P40" s="109">
        <f t="shared" si="19"/>
        <v>1769000</v>
      </c>
      <c r="Q40" s="110">
        <f t="shared" si="20"/>
        <v>1567137</v>
      </c>
      <c r="R40" s="54">
        <f t="shared" si="21"/>
        <v>0</v>
      </c>
      <c r="S40" s="55">
        <f t="shared" si="22"/>
        <v>0</v>
      </c>
      <c r="T40" s="54">
        <f t="shared" si="23"/>
        <v>44.224999999999994</v>
      </c>
      <c r="U40" s="56">
        <f t="shared" si="24"/>
        <v>39.178424999999997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18142000</v>
      </c>
      <c r="C42" s="111">
        <f>SUM(C37:C41)</f>
        <v>0</v>
      </c>
      <c r="D42" s="111"/>
      <c r="E42" s="111">
        <f t="shared" si="18"/>
        <v>18142000</v>
      </c>
      <c r="F42" s="112">
        <f t="shared" ref="F42:O42" si="25">SUM(F37:F41)</f>
        <v>18142000</v>
      </c>
      <c r="G42" s="113">
        <f t="shared" si="25"/>
        <v>11792000</v>
      </c>
      <c r="H42" s="112">
        <f t="shared" si="25"/>
        <v>6364000</v>
      </c>
      <c r="I42" s="113">
        <f t="shared" si="25"/>
        <v>6364000</v>
      </c>
      <c r="J42" s="112">
        <f t="shared" si="25"/>
        <v>1769000</v>
      </c>
      <c r="K42" s="113">
        <f t="shared" si="25"/>
        <v>4395137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8133000</v>
      </c>
      <c r="Q42" s="113">
        <f t="shared" si="20"/>
        <v>10759137</v>
      </c>
      <c r="R42" s="58">
        <f t="shared" si="21"/>
        <v>-72.203016970458833</v>
      </c>
      <c r="S42" s="59">
        <f t="shared" si="22"/>
        <v>-30.937507856693902</v>
      </c>
      <c r="T42" s="58">
        <f>IF((+$E37+$E40) =0,0,(P42   /(+$E37+$E40) )*100)</f>
        <v>44.829676992613827</v>
      </c>
      <c r="U42" s="60">
        <f>IF((+$E37+$E40) =0,0,(Q42   /(+$E37+$E40) )*100)</f>
        <v>59.305131738507335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33000000</v>
      </c>
      <c r="C53" s="108"/>
      <c r="D53" s="108"/>
      <c r="E53" s="108">
        <f t="shared" si="26"/>
        <v>33000000</v>
      </c>
      <c r="F53" s="109">
        <v>33000000</v>
      </c>
      <c r="G53" s="110">
        <v>18850000</v>
      </c>
      <c r="H53" s="109">
        <v>1511000</v>
      </c>
      <c r="I53" s="110">
        <v>1511595</v>
      </c>
      <c r="J53" s="109">
        <v>2087000</v>
      </c>
      <c r="K53" s="110">
        <v>2085084</v>
      </c>
      <c r="L53" s="109"/>
      <c r="M53" s="110"/>
      <c r="N53" s="109"/>
      <c r="O53" s="110"/>
      <c r="P53" s="109">
        <f t="shared" si="27"/>
        <v>3598000</v>
      </c>
      <c r="Q53" s="110">
        <f t="shared" si="28"/>
        <v>3596679</v>
      </c>
      <c r="R53" s="54">
        <f t="shared" si="29"/>
        <v>38.12045003309067</v>
      </c>
      <c r="S53" s="55">
        <f t="shared" si="30"/>
        <v>37.939328986931024</v>
      </c>
      <c r="T53" s="54">
        <f t="shared" si="31"/>
        <v>10.903030303030302</v>
      </c>
      <c r="U53" s="56">
        <f t="shared" si="32"/>
        <v>10.899027272727272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33000000</v>
      </c>
      <c r="C55" s="111">
        <f>SUM(C44:C54)</f>
        <v>0</v>
      </c>
      <c r="D55" s="111"/>
      <c r="E55" s="111">
        <f t="shared" si="26"/>
        <v>33000000</v>
      </c>
      <c r="F55" s="112">
        <f t="shared" ref="F55:O55" si="33">SUM(F44:F54)</f>
        <v>33000000</v>
      </c>
      <c r="G55" s="113">
        <f t="shared" si="33"/>
        <v>18850000</v>
      </c>
      <c r="H55" s="112">
        <f t="shared" si="33"/>
        <v>1511000</v>
      </c>
      <c r="I55" s="113">
        <f t="shared" si="33"/>
        <v>1511595</v>
      </c>
      <c r="J55" s="112">
        <f t="shared" si="33"/>
        <v>2087000</v>
      </c>
      <c r="K55" s="113">
        <f t="shared" si="33"/>
        <v>2085084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3598000</v>
      </c>
      <c r="Q55" s="113">
        <f t="shared" si="28"/>
        <v>3596679</v>
      </c>
      <c r="R55" s="58">
        <f t="shared" si="29"/>
        <v>38.12045003309067</v>
      </c>
      <c r="S55" s="59">
        <f t="shared" si="30"/>
        <v>37.939328986931024</v>
      </c>
      <c r="T55" s="58">
        <f>IF((+$E45+$E47+$E49+$E50+$E53) =0,0,(P55   /(+$E45+$E47+$E49+$E50+$E53) )*100)</f>
        <v>10.903030303030302</v>
      </c>
      <c r="U55" s="60">
        <f>IF((+$E45+$E47+$E49+$E50+$E53) =0,0,(Q55   /(+$E45+$E47+$E49+$E50+$E53) )*100)</f>
        <v>10.899027272727272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54607000</v>
      </c>
      <c r="C69" s="120">
        <f>SUM(C9:C16,C19:C25,C28:C31,C34,C37:C41,C44:C54,C57:C60,C63:C67)</f>
        <v>0</v>
      </c>
      <c r="D69" s="120"/>
      <c r="E69" s="120">
        <f t="shared" si="35"/>
        <v>54607000</v>
      </c>
      <c r="F69" s="121">
        <f t="shared" ref="F69:O69" si="43">SUM(F9:F16,F19:F25,F28:F31,F34,F37:F41,F44:F54,F57:F60,F63:F67)</f>
        <v>54607000</v>
      </c>
      <c r="G69" s="122">
        <f t="shared" si="43"/>
        <v>33634000</v>
      </c>
      <c r="H69" s="121">
        <f t="shared" si="43"/>
        <v>8024000</v>
      </c>
      <c r="I69" s="122">
        <f t="shared" si="43"/>
        <v>8015995</v>
      </c>
      <c r="J69" s="121">
        <f t="shared" si="43"/>
        <v>4240000</v>
      </c>
      <c r="K69" s="122">
        <f t="shared" si="43"/>
        <v>6857259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12264000</v>
      </c>
      <c r="Q69" s="122">
        <f t="shared" si="37"/>
        <v>14873254</v>
      </c>
      <c r="R69" s="67">
        <f t="shared" si="38"/>
        <v>-47.158524426719836</v>
      </c>
      <c r="S69" s="68">
        <f t="shared" si="39"/>
        <v>-14.455298437686151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22.458659146263297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27.23690003113154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13612000</v>
      </c>
      <c r="C71" s="108"/>
      <c r="D71" s="108"/>
      <c r="E71" s="108">
        <f>$B71      +$C71      +$D71</f>
        <v>13612000</v>
      </c>
      <c r="F71" s="109">
        <v>13612000</v>
      </c>
      <c r="G71" s="110">
        <v>10991000</v>
      </c>
      <c r="H71" s="109">
        <v>1490000</v>
      </c>
      <c r="I71" s="110">
        <v>1488863</v>
      </c>
      <c r="J71" s="109">
        <v>7587000</v>
      </c>
      <c r="K71" s="110">
        <v>7587671</v>
      </c>
      <c r="L71" s="109"/>
      <c r="M71" s="110"/>
      <c r="N71" s="109"/>
      <c r="O71" s="110"/>
      <c r="P71" s="109">
        <f>$H71      +$J71      +$L71      +$N71</f>
        <v>9077000</v>
      </c>
      <c r="Q71" s="110">
        <f>$I71      +$K71      +$M71      +$O71</f>
        <v>9076534</v>
      </c>
      <c r="R71" s="54">
        <f>IF(($H71      =0),0,((($J71      -$H71      )/$H71      )*100))</f>
        <v>409.19463087248323</v>
      </c>
      <c r="S71" s="55">
        <f>IF(($I71      =0),0,((($K71      -$I71      )/$I71      )*100))</f>
        <v>409.62855548159905</v>
      </c>
      <c r="T71" s="54">
        <f>IF(($E71      =0),0,(($P71      /$E71      )*100))</f>
        <v>66.683808404349094</v>
      </c>
      <c r="U71" s="56">
        <f>IF(($E71      =0),0,(($Q71      /$E71      )*100))</f>
        <v>66.680384954451952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13612000</v>
      </c>
      <c r="C73" s="117">
        <f>SUM(C71:C72)</f>
        <v>0</v>
      </c>
      <c r="D73" s="117"/>
      <c r="E73" s="117">
        <f>$B73      +$C73      +$D73</f>
        <v>13612000</v>
      </c>
      <c r="F73" s="118">
        <f t="shared" ref="F73:O73" si="44">SUM(F71:F72)</f>
        <v>13612000</v>
      </c>
      <c r="G73" s="119">
        <f t="shared" si="44"/>
        <v>10991000</v>
      </c>
      <c r="H73" s="118">
        <f t="shared" si="44"/>
        <v>1490000</v>
      </c>
      <c r="I73" s="119">
        <f t="shared" si="44"/>
        <v>1488863</v>
      </c>
      <c r="J73" s="118">
        <f t="shared" si="44"/>
        <v>7587000</v>
      </c>
      <c r="K73" s="119">
        <f t="shared" si="44"/>
        <v>7587671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9077000</v>
      </c>
      <c r="Q73" s="119">
        <f>$I73      +$K73      +$M73      +$O73</f>
        <v>9076534</v>
      </c>
      <c r="R73" s="63">
        <f>IF(($H73      =0),0,((($J73      -$H73      )/$H73      )*100))</f>
        <v>409.19463087248323</v>
      </c>
      <c r="S73" s="64">
        <f>IF(($I73      =0),0,((($K73      -$I73      )/$I73      )*100))</f>
        <v>409.62855548159905</v>
      </c>
      <c r="T73" s="63">
        <f>IF(($E71      =0),0,(($P71      /$E71      )*100))</f>
        <v>66.683808404349094</v>
      </c>
      <c r="U73" s="65">
        <f>IF($E71   =0,0,($Q71   /$E71 )*100)</f>
        <v>66.680384954451952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13612000</v>
      </c>
      <c r="C74" s="120">
        <f>SUM(C71:C72)</f>
        <v>0</v>
      </c>
      <c r="D74" s="120"/>
      <c r="E74" s="120">
        <f>$B74      +$C74      +$D74</f>
        <v>13612000</v>
      </c>
      <c r="F74" s="121">
        <f t="shared" ref="F74:O74" si="45">SUM(F71:F72)</f>
        <v>13612000</v>
      </c>
      <c r="G74" s="122">
        <f t="shared" si="45"/>
        <v>10991000</v>
      </c>
      <c r="H74" s="121">
        <f t="shared" si="45"/>
        <v>1490000</v>
      </c>
      <c r="I74" s="122">
        <f t="shared" si="45"/>
        <v>1488863</v>
      </c>
      <c r="J74" s="121">
        <f t="shared" si="45"/>
        <v>7587000</v>
      </c>
      <c r="K74" s="122">
        <f t="shared" si="45"/>
        <v>7587671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9077000</v>
      </c>
      <c r="Q74" s="122">
        <f>$I74      +$K74      +$M74      +$O74</f>
        <v>9076534</v>
      </c>
      <c r="R74" s="67">
        <f>IF(($H74      =0),0,((($J74      -$H74      )/$H74      )*100))</f>
        <v>409.19463087248323</v>
      </c>
      <c r="S74" s="68">
        <f>IF(($I74      =0),0,((($K74      -$I74      )/$I74      )*100))</f>
        <v>409.62855548159905</v>
      </c>
      <c r="T74" s="67">
        <f>IF(($E71      =0),0,(($P71      /$E71      )*100))</f>
        <v>66.683808404349094</v>
      </c>
      <c r="U74" s="71">
        <f>IF($E71   =0,0,($Q71   /$E71 )*100)</f>
        <v>66.680384954451952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68219000</v>
      </c>
      <c r="C75" s="120">
        <f>SUM(C9:C16,C19:C25,C28:C31,C34,C37:C41,C44:C54,C57:C60,C63:C67,C71:C72)</f>
        <v>0</v>
      </c>
      <c r="D75" s="120"/>
      <c r="E75" s="120">
        <f>$B75      +$C75      +$D75</f>
        <v>68219000</v>
      </c>
      <c r="F75" s="121">
        <f t="shared" ref="F75:O75" si="46">SUM(F9:F16,F19:F25,F28:F31,F34,F37:F41,F44:F54,F57:F60,F63:F67,F71:F72)</f>
        <v>68219000</v>
      </c>
      <c r="G75" s="122">
        <f t="shared" si="46"/>
        <v>44625000</v>
      </c>
      <c r="H75" s="121">
        <f t="shared" si="46"/>
        <v>9514000</v>
      </c>
      <c r="I75" s="122">
        <f t="shared" si="46"/>
        <v>9504858</v>
      </c>
      <c r="J75" s="121">
        <f t="shared" si="46"/>
        <v>11827000</v>
      </c>
      <c r="K75" s="122">
        <f t="shared" si="46"/>
        <v>14444930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21341000</v>
      </c>
      <c r="Q75" s="122">
        <f>$I75      +$K75      +$M75      +$O75</f>
        <v>23949788</v>
      </c>
      <c r="R75" s="67">
        <f>IF(($H75      =0),0,((($J75      -$H75      )/$H75      )*100))</f>
        <v>24.311540887113729</v>
      </c>
      <c r="S75" s="68">
        <f>IF(($I75      =0),0,((($K75      -$I75      )/$I75      )*100))</f>
        <v>51.974179940405207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31.283073630513492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35.107210601152175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152</v>
      </c>
    </row>
    <row r="118" spans="1:23" x14ac:dyDescent="0.25">
      <c r="A118" s="35" t="s">
        <v>153</v>
      </c>
    </row>
    <row r="119" spans="1:23" ht="13" x14ac:dyDescent="0.3">
      <c r="A119" s="35" t="s">
        <v>154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4OOk64P9CLTMH85TNmTl/Plo8fPhIeZAN8X/Qsdb3tqg5RXdEv4JXqErlP93u5TPAYqQp7W2KcfdCmsH0moFcw==" saltValue="zQoWzWCZPp+aLbuP26i2a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131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1000000</v>
      </c>
      <c r="C10" s="108"/>
      <c r="D10" s="108"/>
      <c r="E10" s="108">
        <f t="shared" ref="E10:E17" si="0">$B10      +$C10      +$D10</f>
        <v>1000000</v>
      </c>
      <c r="F10" s="109">
        <v>1000000</v>
      </c>
      <c r="G10" s="110">
        <v>1000000</v>
      </c>
      <c r="H10" s="109">
        <v>363000</v>
      </c>
      <c r="I10" s="110">
        <v>-647456</v>
      </c>
      <c r="J10" s="109">
        <v>75000</v>
      </c>
      <c r="K10" s="110">
        <v>75744</v>
      </c>
      <c r="L10" s="109"/>
      <c r="M10" s="110"/>
      <c r="N10" s="109"/>
      <c r="O10" s="110"/>
      <c r="P10" s="109">
        <f t="shared" ref="P10:P17" si="1">$H10      +$J10      +$L10      +$N10</f>
        <v>438000</v>
      </c>
      <c r="Q10" s="110">
        <f t="shared" ref="Q10:Q17" si="2">$I10      +$K10      +$M10      +$O10</f>
        <v>-571712</v>
      </c>
      <c r="R10" s="54">
        <f t="shared" ref="R10:R17" si="3">IF(($H10      =0),0,((($J10      -$H10      )/$H10      )*100))</f>
        <v>-79.338842975206617</v>
      </c>
      <c r="S10" s="55">
        <f t="shared" ref="S10:S17" si="4">IF(($I10      =0),0,((($K10      -$I10      )/$I10      )*100))</f>
        <v>-111.6987100281718</v>
      </c>
      <c r="T10" s="54">
        <f t="shared" ref="T10:T16" si="5">IF(($E10      =0),0,(($P10      /$E10      )*100))</f>
        <v>43.8</v>
      </c>
      <c r="U10" s="56">
        <f t="shared" ref="U10:U16" si="6">IF(($E10      =0),0,(($Q10      /$E10      )*100))</f>
        <v>-57.171199999999999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1000000</v>
      </c>
      <c r="C17" s="111">
        <f>SUM(C9:C16)</f>
        <v>0</v>
      </c>
      <c r="D17" s="111"/>
      <c r="E17" s="111">
        <f t="shared" si="0"/>
        <v>1000000</v>
      </c>
      <c r="F17" s="112">
        <f t="shared" ref="F17:O17" si="7">SUM(F9:F16)</f>
        <v>1000000</v>
      </c>
      <c r="G17" s="113">
        <f t="shared" si="7"/>
        <v>1000000</v>
      </c>
      <c r="H17" s="112">
        <f t="shared" si="7"/>
        <v>363000</v>
      </c>
      <c r="I17" s="113">
        <f t="shared" si="7"/>
        <v>-647456</v>
      </c>
      <c r="J17" s="112">
        <f t="shared" si="7"/>
        <v>75000</v>
      </c>
      <c r="K17" s="113">
        <f t="shared" si="7"/>
        <v>75744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438000</v>
      </c>
      <c r="Q17" s="113">
        <f t="shared" si="2"/>
        <v>-571712</v>
      </c>
      <c r="R17" s="58">
        <f t="shared" si="3"/>
        <v>-79.338842975206617</v>
      </c>
      <c r="S17" s="59">
        <f t="shared" si="4"/>
        <v>-111.6987100281718</v>
      </c>
      <c r="T17" s="58">
        <f>IF((SUM($E9:$E14))=0,0,(P17/(SUM($E9:$E14))*100))</f>
        <v>43.8</v>
      </c>
      <c r="U17" s="60">
        <f>IF((SUM($E9:$E14))=0,0,(Q17/(SUM($E9:$E14))*100))</f>
        <v>-57.171199999999999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3107000</v>
      </c>
      <c r="C31" s="108"/>
      <c r="D31" s="108"/>
      <c r="E31" s="108">
        <f>$B31      +$C31      +$D31</f>
        <v>3107000</v>
      </c>
      <c r="F31" s="109">
        <v>3107000</v>
      </c>
      <c r="G31" s="110">
        <v>2175000</v>
      </c>
      <c r="H31" s="109"/>
      <c r="I31" s="110"/>
      <c r="J31" s="109">
        <v>780000</v>
      </c>
      <c r="K31" s="110"/>
      <c r="L31" s="109"/>
      <c r="M31" s="110"/>
      <c r="N31" s="109"/>
      <c r="O31" s="110"/>
      <c r="P31" s="109">
        <f>$H31      +$J31      +$L31      +$N31</f>
        <v>780000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25.10460251046025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3107000</v>
      </c>
      <c r="C32" s="111">
        <f>SUM(C28:C31)</f>
        <v>0</v>
      </c>
      <c r="D32" s="111"/>
      <c r="E32" s="111">
        <f>$B32      +$C32      +$D32</f>
        <v>3107000</v>
      </c>
      <c r="F32" s="112">
        <f t="shared" ref="F32:O32" si="16">SUM(F28:F31)</f>
        <v>3107000</v>
      </c>
      <c r="G32" s="113">
        <f t="shared" si="16"/>
        <v>2175000</v>
      </c>
      <c r="H32" s="112">
        <f t="shared" si="16"/>
        <v>0</v>
      </c>
      <c r="I32" s="113">
        <f t="shared" si="16"/>
        <v>0</v>
      </c>
      <c r="J32" s="112">
        <f t="shared" si="16"/>
        <v>780000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780000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25.10460251046025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1500000</v>
      </c>
      <c r="C34" s="108"/>
      <c r="D34" s="108"/>
      <c r="E34" s="108">
        <f>$B34      +$C34      +$D34</f>
        <v>1500000</v>
      </c>
      <c r="F34" s="109">
        <v>1500000</v>
      </c>
      <c r="G34" s="110">
        <v>1050000</v>
      </c>
      <c r="H34" s="109">
        <v>223000</v>
      </c>
      <c r="I34" s="110">
        <v>223514</v>
      </c>
      <c r="J34" s="109">
        <v>313000</v>
      </c>
      <c r="K34" s="110">
        <v>312331</v>
      </c>
      <c r="L34" s="109"/>
      <c r="M34" s="110"/>
      <c r="N34" s="109"/>
      <c r="O34" s="110"/>
      <c r="P34" s="109">
        <f>$H34      +$J34      +$L34      +$N34</f>
        <v>536000</v>
      </c>
      <c r="Q34" s="110">
        <f>$I34      +$K34      +$M34      +$O34</f>
        <v>535845</v>
      </c>
      <c r="R34" s="54">
        <f>IF(($H34      =0),0,((($J34      -$H34      )/$H34      )*100))</f>
        <v>40.358744394618832</v>
      </c>
      <c r="S34" s="55">
        <f>IF(($I34      =0),0,((($K34      -$I34      )/$I34      )*100))</f>
        <v>39.736660790822945</v>
      </c>
      <c r="T34" s="54">
        <f>IF(($E34      =0),0,(($P34      /$E34      )*100))</f>
        <v>35.733333333333334</v>
      </c>
      <c r="U34" s="56">
        <f>IF(($E34      =0),0,(($Q34      /$E34      )*100))</f>
        <v>35.722999999999999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1500000</v>
      </c>
      <c r="C35" s="111">
        <f>C34</f>
        <v>0</v>
      </c>
      <c r="D35" s="111"/>
      <c r="E35" s="111">
        <f>$B35      +$C35      +$D35</f>
        <v>1500000</v>
      </c>
      <c r="F35" s="112">
        <f t="shared" ref="F35:O35" si="17">F34</f>
        <v>1500000</v>
      </c>
      <c r="G35" s="113">
        <f t="shared" si="17"/>
        <v>1050000</v>
      </c>
      <c r="H35" s="112">
        <f t="shared" si="17"/>
        <v>223000</v>
      </c>
      <c r="I35" s="113">
        <f t="shared" si="17"/>
        <v>223514</v>
      </c>
      <c r="J35" s="112">
        <f t="shared" si="17"/>
        <v>313000</v>
      </c>
      <c r="K35" s="113">
        <f t="shared" si="17"/>
        <v>312331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536000</v>
      </c>
      <c r="Q35" s="113">
        <f>$I35      +$K35      +$M35      +$O35</f>
        <v>535845</v>
      </c>
      <c r="R35" s="58">
        <f>IF(($H35      =0),0,((($J35      -$H35      )/$H35      )*100))</f>
        <v>40.358744394618832</v>
      </c>
      <c r="S35" s="59">
        <f>IF(($I35      =0),0,((($K35      -$I35      )/$I35      )*100))</f>
        <v>39.736660790822945</v>
      </c>
      <c r="T35" s="58">
        <f>IF($E35   =0,0,($P35   /$E35   )*100)</f>
        <v>35.733333333333334</v>
      </c>
      <c r="U35" s="60">
        <f>IF($E35   =0,0,($Q35   /$E35   )*100)</f>
        <v>35.722999999999999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0</v>
      </c>
      <c r="C42" s="111">
        <f>SUM(C37:C41)</f>
        <v>0</v>
      </c>
      <c r="D42" s="111"/>
      <c r="E42" s="111">
        <f t="shared" si="18"/>
        <v>0</v>
      </c>
      <c r="F42" s="112">
        <f t="shared" ref="F42:O42" si="25">SUM(F37:F41)</f>
        <v>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5607000</v>
      </c>
      <c r="C69" s="120">
        <f>SUM(C9:C16,C19:C25,C28:C31,C34,C37:C41,C44:C54,C57:C60,C63:C67)</f>
        <v>0</v>
      </c>
      <c r="D69" s="120"/>
      <c r="E69" s="120">
        <f t="shared" si="35"/>
        <v>5607000</v>
      </c>
      <c r="F69" s="121">
        <f t="shared" ref="F69:O69" si="43">SUM(F9:F16,F19:F25,F28:F31,F34,F37:F41,F44:F54,F57:F60,F63:F67)</f>
        <v>5607000</v>
      </c>
      <c r="G69" s="122">
        <f t="shared" si="43"/>
        <v>4225000</v>
      </c>
      <c r="H69" s="121">
        <f t="shared" si="43"/>
        <v>586000</v>
      </c>
      <c r="I69" s="122">
        <f t="shared" si="43"/>
        <v>-423942</v>
      </c>
      <c r="J69" s="121">
        <f t="shared" si="43"/>
        <v>1168000</v>
      </c>
      <c r="K69" s="122">
        <f t="shared" si="43"/>
        <v>388075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1754000</v>
      </c>
      <c r="Q69" s="122">
        <f t="shared" si="37"/>
        <v>-35867</v>
      </c>
      <c r="R69" s="67">
        <f t="shared" si="38"/>
        <v>99.317406143344712</v>
      </c>
      <c r="S69" s="68">
        <f t="shared" si="39"/>
        <v>-191.53964457402193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31.282325664348136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-0.63968253968253963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IF(($H71      =0),0,((($J71      -$H71      )/$H71      )*100))</f>
        <v>0</v>
      </c>
      <c r="S71" s="55">
        <f>IF(($I71      =0),0,((($K71      -$I71      )/$I71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IF(($H73      =0),0,((($J73      -$H73      )/$H73      )*100))</f>
        <v>0</v>
      </c>
      <c r="S73" s="64">
        <f>IF(($I73      =0),0,((($K73      -$I73      )/$I73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IF(($H74      =0),0,((($J74      -$H74      )/$H74      )*100))</f>
        <v>0</v>
      </c>
      <c r="S74" s="68">
        <f>IF(($I74      =0),0,((($K74      -$I74      )/$I74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5607000</v>
      </c>
      <c r="C75" s="120">
        <f>SUM(C9:C16,C19:C25,C28:C31,C34,C37:C41,C44:C54,C57:C60,C63:C67,C71:C72)</f>
        <v>0</v>
      </c>
      <c r="D75" s="120"/>
      <c r="E75" s="120">
        <f>$B75      +$C75      +$D75</f>
        <v>5607000</v>
      </c>
      <c r="F75" s="121">
        <f t="shared" ref="F75:O75" si="46">SUM(F9:F16,F19:F25,F28:F31,F34,F37:F41,F44:F54,F57:F60,F63:F67,F71:F72)</f>
        <v>5607000</v>
      </c>
      <c r="G75" s="122">
        <f t="shared" si="46"/>
        <v>4225000</v>
      </c>
      <c r="H75" s="121">
        <f t="shared" si="46"/>
        <v>586000</v>
      </c>
      <c r="I75" s="122">
        <f t="shared" si="46"/>
        <v>-423942</v>
      </c>
      <c r="J75" s="121">
        <f t="shared" si="46"/>
        <v>1168000</v>
      </c>
      <c r="K75" s="122">
        <f t="shared" si="46"/>
        <v>388075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1754000</v>
      </c>
      <c r="Q75" s="122">
        <f>$I75      +$K75      +$M75      +$O75</f>
        <v>-35867</v>
      </c>
      <c r="R75" s="67">
        <f>IF(($H75      =0),0,((($J75      -$H75      )/$H75      )*100))</f>
        <v>99.317406143344712</v>
      </c>
      <c r="S75" s="68">
        <f>IF(($I75      =0),0,((($K75      -$I75      )/$I75      )*100))</f>
        <v>-191.53964457402193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31.282325664348136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-0.63968253968253963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152</v>
      </c>
    </row>
    <row r="118" spans="1:23" x14ac:dyDescent="0.25">
      <c r="A118" s="35" t="s">
        <v>153</v>
      </c>
    </row>
    <row r="119" spans="1:23" ht="13" x14ac:dyDescent="0.3">
      <c r="A119" s="35" t="s">
        <v>154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pyROtbKJjwKL4xZd9vDYkFOFWWmnUazFfZJFGmbVuM0ABDQtFLJVd76/SfIOKZXQo6EIsFXuMJvT3jPEeaZwjw==" saltValue="e0fLXj9p3HwrSvXQnFdQR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114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1000000</v>
      </c>
      <c r="C10" s="108"/>
      <c r="D10" s="108"/>
      <c r="E10" s="108">
        <f t="shared" ref="E10:E17" si="0">$B10      +$C10      +$D10</f>
        <v>1000000</v>
      </c>
      <c r="F10" s="109">
        <v>1000000</v>
      </c>
      <c r="G10" s="110">
        <v>1000000</v>
      </c>
      <c r="H10" s="109">
        <v>300000</v>
      </c>
      <c r="I10" s="110">
        <v>300000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300000</v>
      </c>
      <c r="Q10" s="110">
        <f t="shared" ref="Q10:Q17" si="2">$I10      +$K10      +$M10      +$O10</f>
        <v>300000</v>
      </c>
      <c r="R10" s="54">
        <f t="shared" ref="R10:R17" si="3">IF(($H10      =0),0,((($J10      -$H10      )/$H10      )*100))</f>
        <v>-100</v>
      </c>
      <c r="S10" s="55">
        <f t="shared" ref="S10:S17" si="4">IF(($I10      =0),0,((($K10      -$I10      )/$I10      )*100))</f>
        <v>-100</v>
      </c>
      <c r="T10" s="54">
        <f t="shared" ref="T10:T16" si="5">IF(($E10      =0),0,(($P10      /$E10      )*100))</f>
        <v>30</v>
      </c>
      <c r="U10" s="56">
        <f t="shared" ref="U10:U16" si="6">IF(($E10      =0),0,(($Q10      /$E10      )*100))</f>
        <v>30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>
        <v>26200000</v>
      </c>
      <c r="C11" s="108"/>
      <c r="D11" s="108"/>
      <c r="E11" s="108">
        <f t="shared" si="0"/>
        <v>26200000</v>
      </c>
      <c r="F11" s="109">
        <v>26200000</v>
      </c>
      <c r="G11" s="110">
        <v>18000000</v>
      </c>
      <c r="H11" s="109">
        <v>3998000</v>
      </c>
      <c r="I11" s="110">
        <v>3998600</v>
      </c>
      <c r="J11" s="109">
        <v>6253000</v>
      </c>
      <c r="K11" s="110">
        <v>6253970</v>
      </c>
      <c r="L11" s="109"/>
      <c r="M11" s="110"/>
      <c r="N11" s="109"/>
      <c r="O11" s="110"/>
      <c r="P11" s="109">
        <f t="shared" si="1"/>
        <v>10251000</v>
      </c>
      <c r="Q11" s="110">
        <f t="shared" si="2"/>
        <v>10252570</v>
      </c>
      <c r="R11" s="54">
        <f t="shared" si="3"/>
        <v>56.403201600800401</v>
      </c>
      <c r="S11" s="55">
        <f t="shared" si="4"/>
        <v>56.40399139698895</v>
      </c>
      <c r="T11" s="54">
        <f t="shared" si="5"/>
        <v>39.125954198473281</v>
      </c>
      <c r="U11" s="56">
        <f t="shared" si="6"/>
        <v>39.131946564885496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>
        <v>182100000</v>
      </c>
      <c r="C13" s="108"/>
      <c r="D13" s="108"/>
      <c r="E13" s="108">
        <f t="shared" si="0"/>
        <v>182100000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6000000</v>
      </c>
      <c r="C15" s="108"/>
      <c r="D15" s="108"/>
      <c r="E15" s="108">
        <f t="shared" si="0"/>
        <v>6000000</v>
      </c>
      <c r="F15" s="109">
        <v>6000000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215300000</v>
      </c>
      <c r="C17" s="111">
        <f>SUM(C9:C16)</f>
        <v>0</v>
      </c>
      <c r="D17" s="111"/>
      <c r="E17" s="111">
        <f t="shared" si="0"/>
        <v>215300000</v>
      </c>
      <c r="F17" s="112">
        <f t="shared" ref="F17:O17" si="7">SUM(F9:F16)</f>
        <v>33200000</v>
      </c>
      <c r="G17" s="113">
        <f t="shared" si="7"/>
        <v>19000000</v>
      </c>
      <c r="H17" s="112">
        <f t="shared" si="7"/>
        <v>4298000</v>
      </c>
      <c r="I17" s="113">
        <f t="shared" si="7"/>
        <v>4298600</v>
      </c>
      <c r="J17" s="112">
        <f t="shared" si="7"/>
        <v>6253000</v>
      </c>
      <c r="K17" s="113">
        <f t="shared" si="7"/>
        <v>6253970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10551000</v>
      </c>
      <c r="Q17" s="113">
        <f t="shared" si="2"/>
        <v>10552570</v>
      </c>
      <c r="R17" s="58">
        <f t="shared" si="3"/>
        <v>45.486272684969755</v>
      </c>
      <c r="S17" s="59">
        <f t="shared" si="4"/>
        <v>45.488531149676639</v>
      </c>
      <c r="T17" s="58">
        <f>IF((SUM($E9:$E14))=0,0,(P17/(SUM($E9:$E14))*100))</f>
        <v>5.0410893454371708</v>
      </c>
      <c r="U17" s="60">
        <f>IF((SUM($E9:$E14))=0,0,(Q17/(SUM($E9:$E14))*100))</f>
        <v>5.0418394648829432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>
        <v>2877487000</v>
      </c>
      <c r="C30" s="108"/>
      <c r="D30" s="108"/>
      <c r="E30" s="108">
        <f>$B30      +$C30      +$D30</f>
        <v>2877487000</v>
      </c>
      <c r="F30" s="109">
        <v>2877487000</v>
      </c>
      <c r="G30" s="110">
        <v>1716000000</v>
      </c>
      <c r="H30" s="109">
        <v>379303000</v>
      </c>
      <c r="I30" s="110">
        <v>379260148</v>
      </c>
      <c r="J30" s="109">
        <v>649607000</v>
      </c>
      <c r="K30" s="110">
        <v>649607029</v>
      </c>
      <c r="L30" s="109"/>
      <c r="M30" s="110"/>
      <c r="N30" s="109"/>
      <c r="O30" s="110"/>
      <c r="P30" s="109">
        <f>$H30      +$J30      +$L30      +$N30</f>
        <v>1028910000</v>
      </c>
      <c r="Q30" s="110">
        <f>$I30      +$K30      +$M30      +$O30</f>
        <v>1028867177</v>
      </c>
      <c r="R30" s="54">
        <f>IF(($H30      =0),0,((($J30      -$H30      )/$H30      )*100))</f>
        <v>71.263343553834275</v>
      </c>
      <c r="S30" s="55">
        <f>IF(($I30      =0),0,((($K30      -$I30      )/$I30      )*100))</f>
        <v>71.282701972683938</v>
      </c>
      <c r="T30" s="54">
        <f>IF(($E30      =0),0,(($P30      /$E30      )*100))</f>
        <v>35.757242343753418</v>
      </c>
      <c r="U30" s="56">
        <f>IF(($E30      =0),0,(($Q30      /$E30      )*100))</f>
        <v>35.75575413546612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2877487000</v>
      </c>
      <c r="C32" s="111">
        <f>SUM(C28:C31)</f>
        <v>0</v>
      </c>
      <c r="D32" s="111"/>
      <c r="E32" s="111">
        <f>$B32      +$C32      +$D32</f>
        <v>2877487000</v>
      </c>
      <c r="F32" s="112">
        <f t="shared" ref="F32:O32" si="16">SUM(F28:F31)</f>
        <v>2877487000</v>
      </c>
      <c r="G32" s="113">
        <f t="shared" si="16"/>
        <v>1716000000</v>
      </c>
      <c r="H32" s="112">
        <f t="shared" si="16"/>
        <v>379303000</v>
      </c>
      <c r="I32" s="113">
        <f t="shared" si="16"/>
        <v>379260148</v>
      </c>
      <c r="J32" s="112">
        <f t="shared" si="16"/>
        <v>649607000</v>
      </c>
      <c r="K32" s="113">
        <f t="shared" si="16"/>
        <v>649607029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1028910000</v>
      </c>
      <c r="Q32" s="113">
        <f>$I32      +$K32      +$M32      +$O32</f>
        <v>1028867177</v>
      </c>
      <c r="R32" s="58">
        <f>IF(($H32      =0),0,((($J32      -$H32      )/$H32      )*100))</f>
        <v>71.263343553834275</v>
      </c>
      <c r="S32" s="59">
        <f>IF(($I32      =0),0,((($K32      -$I32      )/$I32      )*100))</f>
        <v>71.282701972683938</v>
      </c>
      <c r="T32" s="58">
        <f>IF($E32   =0,0,($P32   /$E32   )*100)</f>
        <v>35.757242343753418</v>
      </c>
      <c r="U32" s="60">
        <f>IF($E32   =0,0,($Q32   /$E32   )*100)</f>
        <v>35.75575413546612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14926000</v>
      </c>
      <c r="C34" s="108"/>
      <c r="D34" s="108"/>
      <c r="E34" s="108">
        <f>$B34      +$C34      +$D34</f>
        <v>14926000</v>
      </c>
      <c r="F34" s="109">
        <v>14926000</v>
      </c>
      <c r="G34" s="110">
        <v>10449000</v>
      </c>
      <c r="H34" s="109">
        <v>3732000</v>
      </c>
      <c r="I34" s="110">
        <v>13922049</v>
      </c>
      <c r="J34" s="109">
        <v>949000</v>
      </c>
      <c r="K34" s="110">
        <v>948391</v>
      </c>
      <c r="L34" s="109"/>
      <c r="M34" s="110"/>
      <c r="N34" s="109"/>
      <c r="O34" s="110"/>
      <c r="P34" s="109">
        <f>$H34      +$J34      +$L34      +$N34</f>
        <v>4681000</v>
      </c>
      <c r="Q34" s="110">
        <f>$I34      +$K34      +$M34      +$O34</f>
        <v>14870440</v>
      </c>
      <c r="R34" s="54">
        <f>IF(($H34      =0),0,((($J34      -$H34      )/$H34      )*100))</f>
        <v>-74.571275455519825</v>
      </c>
      <c r="S34" s="55">
        <f>IF(($I34      =0),0,((($K34      -$I34      )/$I34      )*100))</f>
        <v>-93.187849001249745</v>
      </c>
      <c r="T34" s="54">
        <f>IF(($E34      =0),0,(($P34      /$E34      )*100))</f>
        <v>31.361382821921481</v>
      </c>
      <c r="U34" s="56">
        <f>IF(($E34      =0),0,(($Q34      /$E34      )*100))</f>
        <v>99.627763633927373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14926000</v>
      </c>
      <c r="C35" s="111">
        <f>C34</f>
        <v>0</v>
      </c>
      <c r="D35" s="111"/>
      <c r="E35" s="111">
        <f>$B35      +$C35      +$D35</f>
        <v>14926000</v>
      </c>
      <c r="F35" s="112">
        <f t="shared" ref="F35:O35" si="17">F34</f>
        <v>14926000</v>
      </c>
      <c r="G35" s="113">
        <f t="shared" si="17"/>
        <v>10449000</v>
      </c>
      <c r="H35" s="112">
        <f t="shared" si="17"/>
        <v>3732000</v>
      </c>
      <c r="I35" s="113">
        <f t="shared" si="17"/>
        <v>13922049</v>
      </c>
      <c r="J35" s="112">
        <f t="shared" si="17"/>
        <v>949000</v>
      </c>
      <c r="K35" s="113">
        <f t="shared" si="17"/>
        <v>948391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4681000</v>
      </c>
      <c r="Q35" s="113">
        <f>$I35      +$K35      +$M35      +$O35</f>
        <v>14870440</v>
      </c>
      <c r="R35" s="58">
        <f>IF(($H35      =0),0,((($J35      -$H35      )/$H35      )*100))</f>
        <v>-74.571275455519825</v>
      </c>
      <c r="S35" s="59">
        <f>IF(($I35      =0),0,((($K35      -$I35      )/$I35      )*100))</f>
        <v>-93.187849001249745</v>
      </c>
      <c r="T35" s="58">
        <f>IF($E35   =0,0,($P35   /$E35   )*100)</f>
        <v>31.361382821921481</v>
      </c>
      <c r="U35" s="60">
        <f>IF($E35   =0,0,($Q35   /$E35   )*100)</f>
        <v>99.627763633927373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73642000</v>
      </c>
      <c r="C38" s="108"/>
      <c r="D38" s="108"/>
      <c r="E38" s="108">
        <f t="shared" si="18"/>
        <v>73642000</v>
      </c>
      <c r="F38" s="109">
        <v>66956000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7000000</v>
      </c>
      <c r="C40" s="108"/>
      <c r="D40" s="108"/>
      <c r="E40" s="108">
        <f t="shared" si="18"/>
        <v>7000000</v>
      </c>
      <c r="F40" s="109">
        <v>7000000</v>
      </c>
      <c r="G40" s="110">
        <v>4500000</v>
      </c>
      <c r="H40" s="109"/>
      <c r="I40" s="110">
        <v>442989</v>
      </c>
      <c r="J40" s="109">
        <v>3952000</v>
      </c>
      <c r="K40" s="110">
        <v>2302549</v>
      </c>
      <c r="L40" s="109"/>
      <c r="M40" s="110"/>
      <c r="N40" s="109"/>
      <c r="O40" s="110"/>
      <c r="P40" s="109">
        <f t="shared" si="19"/>
        <v>3952000</v>
      </c>
      <c r="Q40" s="110">
        <f t="shared" si="20"/>
        <v>2745538</v>
      </c>
      <c r="R40" s="54">
        <f t="shared" si="21"/>
        <v>0</v>
      </c>
      <c r="S40" s="55">
        <f t="shared" si="22"/>
        <v>419.77566034371057</v>
      </c>
      <c r="T40" s="54">
        <f t="shared" si="23"/>
        <v>56.457142857142863</v>
      </c>
      <c r="U40" s="56">
        <f t="shared" si="24"/>
        <v>39.221971428571429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80642000</v>
      </c>
      <c r="C42" s="111">
        <f>SUM(C37:C41)</f>
        <v>0</v>
      </c>
      <c r="D42" s="111"/>
      <c r="E42" s="111">
        <f t="shared" si="18"/>
        <v>80642000</v>
      </c>
      <c r="F42" s="112">
        <f t="shared" ref="F42:O42" si="25">SUM(F37:F41)</f>
        <v>73956000</v>
      </c>
      <c r="G42" s="113">
        <f t="shared" si="25"/>
        <v>4500000</v>
      </c>
      <c r="H42" s="112">
        <f t="shared" si="25"/>
        <v>0</v>
      </c>
      <c r="I42" s="113">
        <f t="shared" si="25"/>
        <v>442989</v>
      </c>
      <c r="J42" s="112">
        <f t="shared" si="25"/>
        <v>3952000</v>
      </c>
      <c r="K42" s="113">
        <f t="shared" si="25"/>
        <v>2302549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3952000</v>
      </c>
      <c r="Q42" s="113">
        <f t="shared" si="20"/>
        <v>2745538</v>
      </c>
      <c r="R42" s="58">
        <f t="shared" si="21"/>
        <v>0</v>
      </c>
      <c r="S42" s="59">
        <f t="shared" si="22"/>
        <v>419.77566034371057</v>
      </c>
      <c r="T42" s="58">
        <f>IF((+$E37+$E40) =0,0,(P42   /(+$E37+$E40) )*100)</f>
        <v>56.457142857142863</v>
      </c>
      <c r="U42" s="60">
        <f>IF((+$E37+$E40) =0,0,(Q42   /(+$E37+$E40) )*100)</f>
        <v>39.221971428571429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>
        <v>619527000</v>
      </c>
      <c r="C67" s="108"/>
      <c r="D67" s="108"/>
      <c r="E67" s="108">
        <f t="shared" si="35"/>
        <v>619527000</v>
      </c>
      <c r="F67" s="109">
        <v>619527000</v>
      </c>
      <c r="G67" s="110">
        <v>403894000</v>
      </c>
      <c r="H67" s="109">
        <v>72218000</v>
      </c>
      <c r="I67" s="110">
        <v>72218302</v>
      </c>
      <c r="J67" s="109">
        <v>148915000</v>
      </c>
      <c r="K67" s="110">
        <v>148914832</v>
      </c>
      <c r="L67" s="109"/>
      <c r="M67" s="110"/>
      <c r="N67" s="109"/>
      <c r="O67" s="110"/>
      <c r="P67" s="109">
        <f t="shared" si="36"/>
        <v>221133000</v>
      </c>
      <c r="Q67" s="110">
        <f t="shared" si="37"/>
        <v>221133134</v>
      </c>
      <c r="R67" s="54">
        <f t="shared" si="38"/>
        <v>106.20205488936276</v>
      </c>
      <c r="S67" s="55">
        <f t="shared" si="39"/>
        <v>106.2009599727227</v>
      </c>
      <c r="T67" s="54">
        <f t="shared" si="40"/>
        <v>35.693843851841812</v>
      </c>
      <c r="U67" s="56">
        <f t="shared" si="41"/>
        <v>35.693865481246178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619527000</v>
      </c>
      <c r="C68" s="111">
        <f>SUM(C63:C67)</f>
        <v>0</v>
      </c>
      <c r="D68" s="111"/>
      <c r="E68" s="111">
        <f t="shared" si="35"/>
        <v>619527000</v>
      </c>
      <c r="F68" s="112">
        <f t="shared" ref="F68:O68" si="42">SUM(F63:F67)</f>
        <v>619527000</v>
      </c>
      <c r="G68" s="113">
        <f t="shared" si="42"/>
        <v>403894000</v>
      </c>
      <c r="H68" s="112">
        <f t="shared" si="42"/>
        <v>72218000</v>
      </c>
      <c r="I68" s="113">
        <f t="shared" si="42"/>
        <v>72218302</v>
      </c>
      <c r="J68" s="112">
        <f t="shared" si="42"/>
        <v>148915000</v>
      </c>
      <c r="K68" s="113">
        <f t="shared" si="42"/>
        <v>148914832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221133000</v>
      </c>
      <c r="Q68" s="113">
        <f t="shared" si="37"/>
        <v>221133134</v>
      </c>
      <c r="R68" s="58">
        <f t="shared" si="38"/>
        <v>106.20205488936276</v>
      </c>
      <c r="S68" s="59">
        <f t="shared" si="39"/>
        <v>106.2009599727227</v>
      </c>
      <c r="T68" s="58">
        <f>IF((+$E63+$E65+$E66++$E67) =0,0,(P68   /(+$E63+$E65+$E66+$E67) )*100)</f>
        <v>35.693843851841812</v>
      </c>
      <c r="U68" s="60">
        <f>IF((+$E63+$E65+$E67) =0,0,(Q68  /(+$E63+$E65+$E67) )*100)</f>
        <v>35.693865481246178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3807882000</v>
      </c>
      <c r="C69" s="120">
        <f>SUM(C9:C16,C19:C25,C28:C31,C34,C37:C41,C44:C54,C57:C60,C63:C67)</f>
        <v>0</v>
      </c>
      <c r="D69" s="120"/>
      <c r="E69" s="120">
        <f t="shared" si="35"/>
        <v>3807882000</v>
      </c>
      <c r="F69" s="121">
        <f t="shared" ref="F69:O69" si="43">SUM(F9:F16,F19:F25,F28:F31,F34,F37:F41,F44:F54,F57:F60,F63:F67)</f>
        <v>3619096000</v>
      </c>
      <c r="G69" s="122">
        <f t="shared" si="43"/>
        <v>2153843000</v>
      </c>
      <c r="H69" s="121">
        <f t="shared" si="43"/>
        <v>459551000</v>
      </c>
      <c r="I69" s="122">
        <f t="shared" si="43"/>
        <v>470142088</v>
      </c>
      <c r="J69" s="121">
        <f t="shared" si="43"/>
        <v>809676000</v>
      </c>
      <c r="K69" s="122">
        <f t="shared" si="43"/>
        <v>808026771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1269227000</v>
      </c>
      <c r="Q69" s="122">
        <f t="shared" si="37"/>
        <v>1278168859</v>
      </c>
      <c r="R69" s="67">
        <f t="shared" si="38"/>
        <v>76.188497032973487</v>
      </c>
      <c r="S69" s="68">
        <f t="shared" si="39"/>
        <v>71.868631127532666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34.043596978735273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34.283438271141343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IF(($H71      =0),0,((($J71      -$H71      )/$H71      )*100))</f>
        <v>0</v>
      </c>
      <c r="S71" s="55">
        <f>IF(($I71      =0),0,((($K71      -$I71      )/$I71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IF(($H73      =0),0,((($J73      -$H73      )/$H73      )*100))</f>
        <v>0</v>
      </c>
      <c r="S73" s="64">
        <f>IF(($I73      =0),0,((($K73      -$I73      )/$I73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IF(($H74      =0),0,((($J74      -$H74      )/$H74      )*100))</f>
        <v>0</v>
      </c>
      <c r="S74" s="68">
        <f>IF(($I74      =0),0,((($K74      -$I74      )/$I74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3807882000</v>
      </c>
      <c r="C75" s="120">
        <f>SUM(C9:C16,C19:C25,C28:C31,C34,C37:C41,C44:C54,C57:C60,C63:C67,C71:C72)</f>
        <v>0</v>
      </c>
      <c r="D75" s="120"/>
      <c r="E75" s="120">
        <f>$B75      +$C75      +$D75</f>
        <v>3807882000</v>
      </c>
      <c r="F75" s="121">
        <f t="shared" ref="F75:O75" si="46">SUM(F9:F16,F19:F25,F28:F31,F34,F37:F41,F44:F54,F57:F60,F63:F67,F71:F72)</f>
        <v>3619096000</v>
      </c>
      <c r="G75" s="122">
        <f t="shared" si="46"/>
        <v>2153843000</v>
      </c>
      <c r="H75" s="121">
        <f t="shared" si="46"/>
        <v>459551000</v>
      </c>
      <c r="I75" s="122">
        <f t="shared" si="46"/>
        <v>470142088</v>
      </c>
      <c r="J75" s="121">
        <f t="shared" si="46"/>
        <v>809676000</v>
      </c>
      <c r="K75" s="122">
        <f t="shared" si="46"/>
        <v>808026771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1269227000</v>
      </c>
      <c r="Q75" s="122">
        <f>$I75      +$K75      +$M75      +$O75</f>
        <v>1278168859</v>
      </c>
      <c r="R75" s="67">
        <f>IF(($H75      =0),0,((($J75      -$H75      )/$H75      )*100))</f>
        <v>76.188497032973487</v>
      </c>
      <c r="S75" s="68">
        <f>IF(($I75      =0),0,((($K75      -$I75      )/$I75      )*100))</f>
        <v>71.868631127532666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34.043596978735273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34.283438271141343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152</v>
      </c>
    </row>
    <row r="118" spans="1:23" x14ac:dyDescent="0.25">
      <c r="A118" s="35" t="s">
        <v>153</v>
      </c>
    </row>
    <row r="119" spans="1:23" ht="13" x14ac:dyDescent="0.3">
      <c r="A119" s="35" t="s">
        <v>154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AHgYV2PHFpwQiOU6LPFJ/Rg3EhNDl39q9UoUgl7/QmpN4GXNPJ4xVtokgTLjwQGQpuIi+QW/Oi7HBY6tc+plHw==" saltValue="rTjoGPjYmjxGUzsSTgDMk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2900000</v>
      </c>
      <c r="C10" s="108"/>
      <c r="D10" s="108"/>
      <c r="E10" s="108">
        <f t="shared" ref="E10:E17" si="0">$B10      +$C10      +$D10</f>
        <v>2900000</v>
      </c>
      <c r="F10" s="109">
        <v>2900000</v>
      </c>
      <c r="G10" s="110">
        <v>2900000</v>
      </c>
      <c r="H10" s="109">
        <v>932000</v>
      </c>
      <c r="I10" s="110">
        <v>932508</v>
      </c>
      <c r="J10" s="109">
        <v>330000</v>
      </c>
      <c r="K10" s="110">
        <v>372884</v>
      </c>
      <c r="L10" s="109"/>
      <c r="M10" s="110"/>
      <c r="N10" s="109"/>
      <c r="O10" s="110"/>
      <c r="P10" s="109">
        <f t="shared" ref="P10:P17" si="1">$H10      +$J10      +$L10      +$N10</f>
        <v>1262000</v>
      </c>
      <c r="Q10" s="110">
        <f t="shared" ref="Q10:Q17" si="2">$I10      +$K10      +$M10      +$O10</f>
        <v>1305392</v>
      </c>
      <c r="R10" s="54">
        <f t="shared" ref="R10:R17" si="3">IF(($H10      =0),0,((($J10      -$H10      )/$H10      )*100))</f>
        <v>-64.592274678111579</v>
      </c>
      <c r="S10" s="55">
        <f t="shared" ref="S10:S17" si="4">IF(($I10      =0),0,((($K10      -$I10      )/$I10      )*100))</f>
        <v>-60.012782732158868</v>
      </c>
      <c r="T10" s="54">
        <f t="shared" ref="T10:T16" si="5">IF(($E10      =0),0,(($P10      /$E10      )*100))</f>
        <v>43.517241379310349</v>
      </c>
      <c r="U10" s="56">
        <f t="shared" ref="U10:U16" si="6">IF(($E10      =0),0,(($Q10      /$E10      )*100))</f>
        <v>45.013517241379311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>
        <v>46000000</v>
      </c>
      <c r="C16" s="108"/>
      <c r="D16" s="108"/>
      <c r="E16" s="108">
        <f t="shared" si="0"/>
        <v>46000000</v>
      </c>
      <c r="F16" s="109">
        <v>46000000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48900000</v>
      </c>
      <c r="C17" s="111">
        <f>SUM(C9:C16)</f>
        <v>0</v>
      </c>
      <c r="D17" s="111"/>
      <c r="E17" s="111">
        <f t="shared" si="0"/>
        <v>48900000</v>
      </c>
      <c r="F17" s="112">
        <f t="shared" ref="F17:O17" si="7">SUM(F9:F16)</f>
        <v>48900000</v>
      </c>
      <c r="G17" s="113">
        <f t="shared" si="7"/>
        <v>2900000</v>
      </c>
      <c r="H17" s="112">
        <f t="shared" si="7"/>
        <v>932000</v>
      </c>
      <c r="I17" s="113">
        <f t="shared" si="7"/>
        <v>932508</v>
      </c>
      <c r="J17" s="112">
        <f t="shared" si="7"/>
        <v>330000</v>
      </c>
      <c r="K17" s="113">
        <f t="shared" si="7"/>
        <v>372884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1262000</v>
      </c>
      <c r="Q17" s="113">
        <f t="shared" si="2"/>
        <v>1305392</v>
      </c>
      <c r="R17" s="58">
        <f t="shared" si="3"/>
        <v>-64.592274678111579</v>
      </c>
      <c r="S17" s="59">
        <f t="shared" si="4"/>
        <v>-60.012782732158868</v>
      </c>
      <c r="T17" s="58">
        <f>IF((SUM($E9:$E14))=0,0,(P17/(SUM($E9:$E14))*100))</f>
        <v>43.517241379310349</v>
      </c>
      <c r="U17" s="60">
        <f>IF((SUM($E9:$E14))=0,0,(Q17/(SUM($E9:$E14))*100))</f>
        <v>45.013517241379311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1378000</v>
      </c>
      <c r="C34" s="108"/>
      <c r="D34" s="108"/>
      <c r="E34" s="108">
        <f>$B34      +$C34      +$D34</f>
        <v>1378000</v>
      </c>
      <c r="F34" s="109">
        <v>1378000</v>
      </c>
      <c r="G34" s="110">
        <v>965000</v>
      </c>
      <c r="H34" s="109">
        <v>258000</v>
      </c>
      <c r="I34" s="110">
        <v>257934</v>
      </c>
      <c r="J34" s="109">
        <v>384000</v>
      </c>
      <c r="K34" s="110">
        <v>383467</v>
      </c>
      <c r="L34" s="109"/>
      <c r="M34" s="110"/>
      <c r="N34" s="109"/>
      <c r="O34" s="110"/>
      <c r="P34" s="109">
        <f>$H34      +$J34      +$L34      +$N34</f>
        <v>642000</v>
      </c>
      <c r="Q34" s="110">
        <f>$I34      +$K34      +$M34      +$O34</f>
        <v>641401</v>
      </c>
      <c r="R34" s="54">
        <f>IF(($H34      =0),0,((($J34      -$H34      )/$H34      )*100))</f>
        <v>48.837209302325576</v>
      </c>
      <c r="S34" s="55">
        <f>IF(($I34      =0),0,((($K34      -$I34      )/$I34      )*100))</f>
        <v>48.668651670582399</v>
      </c>
      <c r="T34" s="54">
        <f>IF(($E34      =0),0,(($P34      /$E34      )*100))</f>
        <v>46.589259796806964</v>
      </c>
      <c r="U34" s="56">
        <f>IF(($E34      =0),0,(($Q34      /$E34      )*100))</f>
        <v>46.545791001451384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1378000</v>
      </c>
      <c r="C35" s="111">
        <f>C34</f>
        <v>0</v>
      </c>
      <c r="D35" s="111"/>
      <c r="E35" s="111">
        <f>$B35      +$C35      +$D35</f>
        <v>1378000</v>
      </c>
      <c r="F35" s="112">
        <f t="shared" ref="F35:O35" si="17">F34</f>
        <v>1378000</v>
      </c>
      <c r="G35" s="113">
        <f t="shared" si="17"/>
        <v>965000</v>
      </c>
      <c r="H35" s="112">
        <f t="shared" si="17"/>
        <v>258000</v>
      </c>
      <c r="I35" s="113">
        <f t="shared" si="17"/>
        <v>257934</v>
      </c>
      <c r="J35" s="112">
        <f t="shared" si="17"/>
        <v>384000</v>
      </c>
      <c r="K35" s="113">
        <f t="shared" si="17"/>
        <v>383467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642000</v>
      </c>
      <c r="Q35" s="113">
        <f>$I35      +$K35      +$M35      +$O35</f>
        <v>641401</v>
      </c>
      <c r="R35" s="58">
        <f>IF(($H35      =0),0,((($J35      -$H35      )/$H35      )*100))</f>
        <v>48.837209302325576</v>
      </c>
      <c r="S35" s="59">
        <f>IF(($I35      =0),0,((($K35      -$I35      )/$I35      )*100))</f>
        <v>48.668651670582399</v>
      </c>
      <c r="T35" s="58">
        <f>IF($E35   =0,0,($P35   /$E35   )*100)</f>
        <v>46.589259796806964</v>
      </c>
      <c r="U35" s="60">
        <f>IF($E35   =0,0,($Q35   /$E35   )*100)</f>
        <v>46.545791001451384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3412000</v>
      </c>
      <c r="C37" s="108"/>
      <c r="D37" s="108"/>
      <c r="E37" s="108">
        <f t="shared" ref="E37:E42" si="18">$B37      +$C37      +$D37</f>
        <v>3412000</v>
      </c>
      <c r="F37" s="109">
        <v>3412000</v>
      </c>
      <c r="G37" s="110">
        <v>2217000</v>
      </c>
      <c r="H37" s="109"/>
      <c r="I37" s="110"/>
      <c r="J37" s="109">
        <v>1535000</v>
      </c>
      <c r="K37" s="110">
        <v>1535000</v>
      </c>
      <c r="L37" s="109"/>
      <c r="M37" s="110"/>
      <c r="N37" s="109"/>
      <c r="O37" s="110"/>
      <c r="P37" s="109">
        <f t="shared" ref="P37:P42" si="19">$H37      +$J37      +$L37      +$N37</f>
        <v>1535000</v>
      </c>
      <c r="Q37" s="110">
        <f t="shared" ref="Q37:Q42" si="20">$I37      +$K37      +$M37      +$O37</f>
        <v>1535000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44.988276670574443</v>
      </c>
      <c r="U37" s="56">
        <f t="shared" ref="U37:U41" si="24">IF(($E37      =0),0,(($Q37      /$E37      )*100))</f>
        <v>44.988276670574443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1839000</v>
      </c>
      <c r="C38" s="108"/>
      <c r="D38" s="108"/>
      <c r="E38" s="108">
        <f t="shared" si="18"/>
        <v>1839000</v>
      </c>
      <c r="F38" s="109">
        <v>1672000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5251000</v>
      </c>
      <c r="C42" s="111">
        <f>SUM(C37:C41)</f>
        <v>0</v>
      </c>
      <c r="D42" s="111"/>
      <c r="E42" s="111">
        <f t="shared" si="18"/>
        <v>5251000</v>
      </c>
      <c r="F42" s="112">
        <f t="shared" ref="F42:O42" si="25">SUM(F37:F41)</f>
        <v>5084000</v>
      </c>
      <c r="G42" s="113">
        <f t="shared" si="25"/>
        <v>2217000</v>
      </c>
      <c r="H42" s="112">
        <f t="shared" si="25"/>
        <v>0</v>
      </c>
      <c r="I42" s="113">
        <f t="shared" si="25"/>
        <v>0</v>
      </c>
      <c r="J42" s="112">
        <f t="shared" si="25"/>
        <v>1535000</v>
      </c>
      <c r="K42" s="113">
        <f t="shared" si="25"/>
        <v>1535000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1535000</v>
      </c>
      <c r="Q42" s="113">
        <f t="shared" si="20"/>
        <v>1535000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44.988276670574443</v>
      </c>
      <c r="U42" s="60">
        <f>IF((+$E37+$E40) =0,0,(Q42   /(+$E37+$E40) )*100)</f>
        <v>44.988276670574443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55529000</v>
      </c>
      <c r="C69" s="120">
        <f>SUM(C9:C16,C19:C25,C28:C31,C34,C37:C41,C44:C54,C57:C60,C63:C67)</f>
        <v>0</v>
      </c>
      <c r="D69" s="120"/>
      <c r="E69" s="120">
        <f t="shared" si="35"/>
        <v>55529000</v>
      </c>
      <c r="F69" s="121">
        <f t="shared" ref="F69:O69" si="43">SUM(F9:F16,F19:F25,F28:F31,F34,F37:F41,F44:F54,F57:F60,F63:F67)</f>
        <v>55362000</v>
      </c>
      <c r="G69" s="122">
        <f t="shared" si="43"/>
        <v>6082000</v>
      </c>
      <c r="H69" s="121">
        <f t="shared" si="43"/>
        <v>1190000</v>
      </c>
      <c r="I69" s="122">
        <f t="shared" si="43"/>
        <v>1190442</v>
      </c>
      <c r="J69" s="121">
        <f t="shared" si="43"/>
        <v>2249000</v>
      </c>
      <c r="K69" s="122">
        <f t="shared" si="43"/>
        <v>2291351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3439000</v>
      </c>
      <c r="Q69" s="122">
        <f t="shared" si="37"/>
        <v>3481793</v>
      </c>
      <c r="R69" s="67">
        <f t="shared" si="38"/>
        <v>88.991596638655452</v>
      </c>
      <c r="S69" s="68">
        <f t="shared" si="39"/>
        <v>92.479011997224561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44.720416124837456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45.276892067620281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11544000</v>
      </c>
      <c r="C71" s="108"/>
      <c r="D71" s="108"/>
      <c r="E71" s="108">
        <f>$B71      +$C71      +$D71</f>
        <v>11544000</v>
      </c>
      <c r="F71" s="109">
        <v>11544000</v>
      </c>
      <c r="G71" s="110">
        <v>11544000</v>
      </c>
      <c r="H71" s="109">
        <v>6800000</v>
      </c>
      <c r="I71" s="110">
        <v>6297243</v>
      </c>
      <c r="J71" s="109">
        <v>3604000</v>
      </c>
      <c r="K71" s="110">
        <v>3148061</v>
      </c>
      <c r="L71" s="109"/>
      <c r="M71" s="110"/>
      <c r="N71" s="109"/>
      <c r="O71" s="110"/>
      <c r="P71" s="109">
        <f>$H71      +$J71      +$L71      +$N71</f>
        <v>10404000</v>
      </c>
      <c r="Q71" s="110">
        <f>$I71      +$K71      +$M71      +$O71</f>
        <v>9445304</v>
      </c>
      <c r="R71" s="54">
        <f>IF(($H71      =0),0,((($J71      -$H71      )/$H71      )*100))</f>
        <v>-47</v>
      </c>
      <c r="S71" s="55">
        <f>IF(($I71      =0),0,((($K71      -$I71      )/$I71      )*100))</f>
        <v>-50.008900720521666</v>
      </c>
      <c r="T71" s="54">
        <f>IF(($E71      =0),0,(($P71      /$E71      )*100))</f>
        <v>90.124740124740129</v>
      </c>
      <c r="U71" s="56">
        <f>IF(($E71      =0),0,(($Q71      /$E71      )*100))</f>
        <v>81.820027720027724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11544000</v>
      </c>
      <c r="C73" s="117">
        <f>SUM(C71:C72)</f>
        <v>0</v>
      </c>
      <c r="D73" s="117"/>
      <c r="E73" s="117">
        <f>$B73      +$C73      +$D73</f>
        <v>11544000</v>
      </c>
      <c r="F73" s="118">
        <f t="shared" ref="F73:O73" si="44">SUM(F71:F72)</f>
        <v>11544000</v>
      </c>
      <c r="G73" s="119">
        <f t="shared" si="44"/>
        <v>11544000</v>
      </c>
      <c r="H73" s="118">
        <f t="shared" si="44"/>
        <v>6800000</v>
      </c>
      <c r="I73" s="119">
        <f t="shared" si="44"/>
        <v>6297243</v>
      </c>
      <c r="J73" s="118">
        <f t="shared" si="44"/>
        <v>3604000</v>
      </c>
      <c r="K73" s="119">
        <f t="shared" si="44"/>
        <v>3148061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10404000</v>
      </c>
      <c r="Q73" s="119">
        <f>$I73      +$K73      +$M73      +$O73</f>
        <v>9445304</v>
      </c>
      <c r="R73" s="63">
        <f>IF(($H73      =0),0,((($J73      -$H73      )/$H73      )*100))</f>
        <v>-47</v>
      </c>
      <c r="S73" s="64">
        <f>IF(($I73      =0),0,((($K73      -$I73      )/$I73      )*100))</f>
        <v>-50.008900720521666</v>
      </c>
      <c r="T73" s="63">
        <f>IF(($E71      =0),0,(($P71      /$E71      )*100))</f>
        <v>90.124740124740129</v>
      </c>
      <c r="U73" s="65">
        <f>IF($E71   =0,0,($Q71   /$E71 )*100)</f>
        <v>81.820027720027724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11544000</v>
      </c>
      <c r="C74" s="120">
        <f>SUM(C71:C72)</f>
        <v>0</v>
      </c>
      <c r="D74" s="120"/>
      <c r="E74" s="120">
        <f>$B74      +$C74      +$D74</f>
        <v>11544000</v>
      </c>
      <c r="F74" s="121">
        <f t="shared" ref="F74:O74" si="45">SUM(F71:F72)</f>
        <v>11544000</v>
      </c>
      <c r="G74" s="122">
        <f t="shared" si="45"/>
        <v>11544000</v>
      </c>
      <c r="H74" s="121">
        <f t="shared" si="45"/>
        <v>6800000</v>
      </c>
      <c r="I74" s="122">
        <f t="shared" si="45"/>
        <v>6297243</v>
      </c>
      <c r="J74" s="121">
        <f t="shared" si="45"/>
        <v>3604000</v>
      </c>
      <c r="K74" s="122">
        <f t="shared" si="45"/>
        <v>3148061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10404000</v>
      </c>
      <c r="Q74" s="122">
        <f>$I74      +$K74      +$M74      +$O74</f>
        <v>9445304</v>
      </c>
      <c r="R74" s="67">
        <f>IF(($H74      =0),0,((($J74      -$H74      )/$H74      )*100))</f>
        <v>-47</v>
      </c>
      <c r="S74" s="68">
        <f>IF(($I74      =0),0,((($K74      -$I74      )/$I74      )*100))</f>
        <v>-50.008900720521666</v>
      </c>
      <c r="T74" s="67">
        <f>IF(($E71      =0),0,(($P71      /$E71      )*100))</f>
        <v>90.124740124740129</v>
      </c>
      <c r="U74" s="71">
        <f>IF($E71   =0,0,($Q71   /$E71 )*100)</f>
        <v>81.820027720027724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67073000</v>
      </c>
      <c r="C75" s="120">
        <f>SUM(C9:C16,C19:C25,C28:C31,C34,C37:C41,C44:C54,C57:C60,C63:C67,C71:C72)</f>
        <v>0</v>
      </c>
      <c r="D75" s="120"/>
      <c r="E75" s="120">
        <f>$B75      +$C75      +$D75</f>
        <v>67073000</v>
      </c>
      <c r="F75" s="121">
        <f t="shared" ref="F75:O75" si="46">SUM(F9:F16,F19:F25,F28:F31,F34,F37:F41,F44:F54,F57:F60,F63:F67,F71:F72)</f>
        <v>66906000</v>
      </c>
      <c r="G75" s="122">
        <f t="shared" si="46"/>
        <v>17626000</v>
      </c>
      <c r="H75" s="121">
        <f t="shared" si="46"/>
        <v>7990000</v>
      </c>
      <c r="I75" s="122">
        <f t="shared" si="46"/>
        <v>7487685</v>
      </c>
      <c r="J75" s="121">
        <f t="shared" si="46"/>
        <v>5853000</v>
      </c>
      <c r="K75" s="122">
        <f t="shared" si="46"/>
        <v>5439412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13843000</v>
      </c>
      <c r="Q75" s="122">
        <f>$I75      +$K75      +$M75      +$O75</f>
        <v>12927097</v>
      </c>
      <c r="R75" s="67">
        <f>IF(($H75      =0),0,((($J75      -$H75      )/$H75      )*100))</f>
        <v>-26.745932415519398</v>
      </c>
      <c r="S75" s="68">
        <f>IF(($I75      =0),0,((($K75      -$I75      )/$I75      )*100))</f>
        <v>-27.355223944383344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71.97150878652387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67.209613184984917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152</v>
      </c>
    </row>
    <row r="118" spans="1:23" x14ac:dyDescent="0.25">
      <c r="A118" s="35" t="s">
        <v>153</v>
      </c>
    </row>
    <row r="119" spans="1:23" ht="13" x14ac:dyDescent="0.3">
      <c r="A119" s="35" t="s">
        <v>154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EQv9NNst5dETBHqT5NHg2ilWlXFMM0B95XNZEUnVhtQ/ndxCeII1EpeX5ICc1upzMZOl56OoTiNqz+xHVLDJug==" saltValue="JjVOwWTS1XN+p2WsSiPSA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133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1800000</v>
      </c>
      <c r="C10" s="108"/>
      <c r="D10" s="108"/>
      <c r="E10" s="108">
        <f t="shared" ref="E10:E17" si="0">$B10      +$C10      +$D10</f>
        <v>1800000</v>
      </c>
      <c r="F10" s="109">
        <v>1800000</v>
      </c>
      <c r="G10" s="110">
        <v>1800000</v>
      </c>
      <c r="H10" s="109">
        <v>272000</v>
      </c>
      <c r="I10" s="110">
        <v>175748</v>
      </c>
      <c r="J10" s="109">
        <v>405000</v>
      </c>
      <c r="K10" s="110">
        <v>397211</v>
      </c>
      <c r="L10" s="109"/>
      <c r="M10" s="110"/>
      <c r="N10" s="109"/>
      <c r="O10" s="110"/>
      <c r="P10" s="109">
        <f t="shared" ref="P10:P17" si="1">$H10      +$J10      +$L10      +$N10</f>
        <v>677000</v>
      </c>
      <c r="Q10" s="110">
        <f t="shared" ref="Q10:Q17" si="2">$I10      +$K10      +$M10      +$O10</f>
        <v>572959</v>
      </c>
      <c r="R10" s="54">
        <f t="shared" ref="R10:R17" si="3">IF(($H10      =0),0,((($J10      -$H10      )/$H10      )*100))</f>
        <v>48.897058823529413</v>
      </c>
      <c r="S10" s="55">
        <f t="shared" ref="S10:S17" si="4">IF(($I10      =0),0,((($K10      -$I10      )/$I10      )*100))</f>
        <v>126.01167580854404</v>
      </c>
      <c r="T10" s="54">
        <f t="shared" ref="T10:T16" si="5">IF(($E10      =0),0,(($P10      /$E10      )*100))</f>
        <v>37.611111111111114</v>
      </c>
      <c r="U10" s="56">
        <f t="shared" ref="U10:U16" si="6">IF(($E10      =0),0,(($Q10      /$E10      )*100))</f>
        <v>31.831055555555555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1800000</v>
      </c>
      <c r="C17" s="111">
        <f>SUM(C9:C16)</f>
        <v>0</v>
      </c>
      <c r="D17" s="111"/>
      <c r="E17" s="111">
        <f t="shared" si="0"/>
        <v>1800000</v>
      </c>
      <c r="F17" s="112">
        <f t="shared" ref="F17:O17" si="7">SUM(F9:F16)</f>
        <v>1800000</v>
      </c>
      <c r="G17" s="113">
        <f t="shared" si="7"/>
        <v>1800000</v>
      </c>
      <c r="H17" s="112">
        <f t="shared" si="7"/>
        <v>272000</v>
      </c>
      <c r="I17" s="113">
        <f t="shared" si="7"/>
        <v>175748</v>
      </c>
      <c r="J17" s="112">
        <f t="shared" si="7"/>
        <v>405000</v>
      </c>
      <c r="K17" s="113">
        <f t="shared" si="7"/>
        <v>397211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677000</v>
      </c>
      <c r="Q17" s="113">
        <f t="shared" si="2"/>
        <v>572959</v>
      </c>
      <c r="R17" s="58">
        <f t="shared" si="3"/>
        <v>48.897058823529413</v>
      </c>
      <c r="S17" s="59">
        <f t="shared" si="4"/>
        <v>126.01167580854404</v>
      </c>
      <c r="T17" s="58">
        <f>IF((SUM($E9:$E14))=0,0,(P17/(SUM($E9:$E14))*100))</f>
        <v>37.611111111111114</v>
      </c>
      <c r="U17" s="60">
        <f>IF((SUM($E9:$E14))=0,0,(Q17/(SUM($E9:$E14))*100))</f>
        <v>31.831055555555555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1351000</v>
      </c>
      <c r="C34" s="108"/>
      <c r="D34" s="108"/>
      <c r="E34" s="108">
        <f>$B34      +$C34      +$D34</f>
        <v>1351000</v>
      </c>
      <c r="F34" s="109">
        <v>1351000</v>
      </c>
      <c r="G34" s="110">
        <v>945000</v>
      </c>
      <c r="H34" s="109">
        <v>120000</v>
      </c>
      <c r="I34" s="110">
        <v>36787</v>
      </c>
      <c r="J34" s="109">
        <v>570000</v>
      </c>
      <c r="K34" s="110">
        <v>317152</v>
      </c>
      <c r="L34" s="109"/>
      <c r="M34" s="110"/>
      <c r="N34" s="109"/>
      <c r="O34" s="110"/>
      <c r="P34" s="109">
        <f>$H34      +$J34      +$L34      +$N34</f>
        <v>690000</v>
      </c>
      <c r="Q34" s="110">
        <f>$I34      +$K34      +$M34      +$O34</f>
        <v>353939</v>
      </c>
      <c r="R34" s="54">
        <f>IF(($H34      =0),0,((($J34      -$H34      )/$H34      )*100))</f>
        <v>375</v>
      </c>
      <c r="S34" s="55">
        <f>IF(($I34      =0),0,((($K34      -$I34      )/$I34      )*100))</f>
        <v>762.13064397749201</v>
      </c>
      <c r="T34" s="54">
        <f>IF(($E34      =0),0,(($P34      /$E34      )*100))</f>
        <v>51.073279052553666</v>
      </c>
      <c r="U34" s="56">
        <f>IF(($E34      =0),0,(($Q34      /$E34      )*100))</f>
        <v>26.198297557364914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1351000</v>
      </c>
      <c r="C35" s="111">
        <f>C34</f>
        <v>0</v>
      </c>
      <c r="D35" s="111"/>
      <c r="E35" s="111">
        <f>$B35      +$C35      +$D35</f>
        <v>1351000</v>
      </c>
      <c r="F35" s="112">
        <f t="shared" ref="F35:O35" si="17">F34</f>
        <v>1351000</v>
      </c>
      <c r="G35" s="113">
        <f t="shared" si="17"/>
        <v>945000</v>
      </c>
      <c r="H35" s="112">
        <f t="shared" si="17"/>
        <v>120000</v>
      </c>
      <c r="I35" s="113">
        <f t="shared" si="17"/>
        <v>36787</v>
      </c>
      <c r="J35" s="112">
        <f t="shared" si="17"/>
        <v>570000</v>
      </c>
      <c r="K35" s="113">
        <f t="shared" si="17"/>
        <v>317152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690000</v>
      </c>
      <c r="Q35" s="113">
        <f>$I35      +$K35      +$M35      +$O35</f>
        <v>353939</v>
      </c>
      <c r="R35" s="58">
        <f>IF(($H35      =0),0,((($J35      -$H35      )/$H35      )*100))</f>
        <v>375</v>
      </c>
      <c r="S35" s="59">
        <f>IF(($I35      =0),0,((($K35      -$I35      )/$I35      )*100))</f>
        <v>762.13064397749201</v>
      </c>
      <c r="T35" s="58">
        <f>IF($E35   =0,0,($P35   /$E35   )*100)</f>
        <v>51.073279052553666</v>
      </c>
      <c r="U35" s="60">
        <f>IF($E35   =0,0,($Q35   /$E35   )*100)</f>
        <v>26.198297557364914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659000</v>
      </c>
      <c r="C38" s="108"/>
      <c r="D38" s="108"/>
      <c r="E38" s="108">
        <f t="shared" si="18"/>
        <v>659000</v>
      </c>
      <c r="F38" s="109">
        <v>599000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659000</v>
      </c>
      <c r="C42" s="111">
        <f>SUM(C37:C41)</f>
        <v>0</v>
      </c>
      <c r="D42" s="111"/>
      <c r="E42" s="111">
        <f t="shared" si="18"/>
        <v>659000</v>
      </c>
      <c r="F42" s="112">
        <f t="shared" ref="F42:O42" si="25">SUM(F37:F41)</f>
        <v>599000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3810000</v>
      </c>
      <c r="C69" s="120">
        <f>SUM(C9:C16,C19:C25,C28:C31,C34,C37:C41,C44:C54,C57:C60,C63:C67)</f>
        <v>0</v>
      </c>
      <c r="D69" s="120"/>
      <c r="E69" s="120">
        <f t="shared" si="35"/>
        <v>3810000</v>
      </c>
      <c r="F69" s="121">
        <f t="shared" ref="F69:O69" si="43">SUM(F9:F16,F19:F25,F28:F31,F34,F37:F41,F44:F54,F57:F60,F63:F67)</f>
        <v>3750000</v>
      </c>
      <c r="G69" s="122">
        <f t="shared" si="43"/>
        <v>2745000</v>
      </c>
      <c r="H69" s="121">
        <f t="shared" si="43"/>
        <v>392000</v>
      </c>
      <c r="I69" s="122">
        <f t="shared" si="43"/>
        <v>212535</v>
      </c>
      <c r="J69" s="121">
        <f t="shared" si="43"/>
        <v>975000</v>
      </c>
      <c r="K69" s="122">
        <f t="shared" si="43"/>
        <v>714363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1367000</v>
      </c>
      <c r="Q69" s="122">
        <f t="shared" si="37"/>
        <v>926898</v>
      </c>
      <c r="R69" s="67">
        <f t="shared" si="38"/>
        <v>148.72448979591837</v>
      </c>
      <c r="S69" s="68">
        <f t="shared" si="39"/>
        <v>236.11546333545061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43.383052999047919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29.415994922246906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15812000</v>
      </c>
      <c r="C71" s="108"/>
      <c r="D71" s="108"/>
      <c r="E71" s="108">
        <f>$B71      +$C71      +$D71</f>
        <v>15812000</v>
      </c>
      <c r="F71" s="109">
        <v>15812000</v>
      </c>
      <c r="G71" s="110">
        <v>8584000</v>
      </c>
      <c r="H71" s="109">
        <v>1783000</v>
      </c>
      <c r="I71" s="110">
        <v>1065234</v>
      </c>
      <c r="J71" s="109">
        <v>5766000</v>
      </c>
      <c r="K71" s="110">
        <v>2090352</v>
      </c>
      <c r="L71" s="109"/>
      <c r="M71" s="110"/>
      <c r="N71" s="109"/>
      <c r="O71" s="110"/>
      <c r="P71" s="109">
        <f>$H71      +$J71      +$L71      +$N71</f>
        <v>7549000</v>
      </c>
      <c r="Q71" s="110">
        <f>$I71      +$K71      +$M71      +$O71</f>
        <v>3155586</v>
      </c>
      <c r="R71" s="54">
        <f>IF(($H71      =0),0,((($J71      -$H71      )/$H71      )*100))</f>
        <v>223.38754907459338</v>
      </c>
      <c r="S71" s="55">
        <f>IF(($I71      =0),0,((($K71      -$I71      )/$I71      )*100))</f>
        <v>96.234066881079656</v>
      </c>
      <c r="T71" s="54">
        <f>IF(($E71      =0),0,(($P71      /$E71      )*100))</f>
        <v>47.742221097900327</v>
      </c>
      <c r="U71" s="56">
        <f>IF(($E71      =0),0,(($Q71      /$E71      )*100))</f>
        <v>19.956906147229951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15812000</v>
      </c>
      <c r="C73" s="117">
        <f>SUM(C71:C72)</f>
        <v>0</v>
      </c>
      <c r="D73" s="117"/>
      <c r="E73" s="117">
        <f>$B73      +$C73      +$D73</f>
        <v>15812000</v>
      </c>
      <c r="F73" s="118">
        <f t="shared" ref="F73:O73" si="44">SUM(F71:F72)</f>
        <v>15812000</v>
      </c>
      <c r="G73" s="119">
        <f t="shared" si="44"/>
        <v>8584000</v>
      </c>
      <c r="H73" s="118">
        <f t="shared" si="44"/>
        <v>1783000</v>
      </c>
      <c r="I73" s="119">
        <f t="shared" si="44"/>
        <v>1065234</v>
      </c>
      <c r="J73" s="118">
        <f t="shared" si="44"/>
        <v>5766000</v>
      </c>
      <c r="K73" s="119">
        <f t="shared" si="44"/>
        <v>2090352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7549000</v>
      </c>
      <c r="Q73" s="119">
        <f>$I73      +$K73      +$M73      +$O73</f>
        <v>3155586</v>
      </c>
      <c r="R73" s="63">
        <f>IF(($H73      =0),0,((($J73      -$H73      )/$H73      )*100))</f>
        <v>223.38754907459338</v>
      </c>
      <c r="S73" s="64">
        <f>IF(($I73      =0),0,((($K73      -$I73      )/$I73      )*100))</f>
        <v>96.234066881079656</v>
      </c>
      <c r="T73" s="63">
        <f>IF(($E71      =0),0,(($P71      /$E71      )*100))</f>
        <v>47.742221097900327</v>
      </c>
      <c r="U73" s="65">
        <f>IF($E71   =0,0,($Q71   /$E71 )*100)</f>
        <v>19.956906147229951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15812000</v>
      </c>
      <c r="C74" s="120">
        <f>SUM(C71:C72)</f>
        <v>0</v>
      </c>
      <c r="D74" s="120"/>
      <c r="E74" s="120">
        <f>$B74      +$C74      +$D74</f>
        <v>15812000</v>
      </c>
      <c r="F74" s="121">
        <f t="shared" ref="F74:O74" si="45">SUM(F71:F72)</f>
        <v>15812000</v>
      </c>
      <c r="G74" s="122">
        <f t="shared" si="45"/>
        <v>8584000</v>
      </c>
      <c r="H74" s="121">
        <f t="shared" si="45"/>
        <v>1783000</v>
      </c>
      <c r="I74" s="122">
        <f t="shared" si="45"/>
        <v>1065234</v>
      </c>
      <c r="J74" s="121">
        <f t="shared" si="45"/>
        <v>5766000</v>
      </c>
      <c r="K74" s="122">
        <f t="shared" si="45"/>
        <v>2090352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7549000</v>
      </c>
      <c r="Q74" s="122">
        <f>$I74      +$K74      +$M74      +$O74</f>
        <v>3155586</v>
      </c>
      <c r="R74" s="67">
        <f>IF(($H74      =0),0,((($J74      -$H74      )/$H74      )*100))</f>
        <v>223.38754907459338</v>
      </c>
      <c r="S74" s="68">
        <f>IF(($I74      =0),0,((($K74      -$I74      )/$I74      )*100))</f>
        <v>96.234066881079656</v>
      </c>
      <c r="T74" s="67">
        <f>IF(($E71      =0),0,(($P71      /$E71      )*100))</f>
        <v>47.742221097900327</v>
      </c>
      <c r="U74" s="71">
        <f>IF($E71   =0,0,($Q71   /$E71 )*100)</f>
        <v>19.956906147229951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19622000</v>
      </c>
      <c r="C75" s="120">
        <f>SUM(C9:C16,C19:C25,C28:C31,C34,C37:C41,C44:C54,C57:C60,C63:C67,C71:C72)</f>
        <v>0</v>
      </c>
      <c r="D75" s="120"/>
      <c r="E75" s="120">
        <f>$B75      +$C75      +$D75</f>
        <v>19622000</v>
      </c>
      <c r="F75" s="121">
        <f t="shared" ref="F75:O75" si="46">SUM(F9:F16,F19:F25,F28:F31,F34,F37:F41,F44:F54,F57:F60,F63:F67,F71:F72)</f>
        <v>19562000</v>
      </c>
      <c r="G75" s="122">
        <f t="shared" si="46"/>
        <v>11329000</v>
      </c>
      <c r="H75" s="121">
        <f t="shared" si="46"/>
        <v>2175000</v>
      </c>
      <c r="I75" s="122">
        <f t="shared" si="46"/>
        <v>1277769</v>
      </c>
      <c r="J75" s="121">
        <f t="shared" si="46"/>
        <v>6741000</v>
      </c>
      <c r="K75" s="122">
        <f t="shared" si="46"/>
        <v>2804715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8916000</v>
      </c>
      <c r="Q75" s="122">
        <f>$I75      +$K75      +$M75      +$O75</f>
        <v>4082484</v>
      </c>
      <c r="R75" s="67">
        <f>IF(($H75      =0),0,((($J75      -$H75      )/$H75      )*100))</f>
        <v>209.93103448275861</v>
      </c>
      <c r="S75" s="68">
        <f>IF(($I75      =0),0,((($K75      -$I75      )/$I75      )*100))</f>
        <v>119.50094265864956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47.017876918209147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21.528682170542634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152</v>
      </c>
    </row>
    <row r="118" spans="1:23" x14ac:dyDescent="0.25">
      <c r="A118" s="35" t="s">
        <v>153</v>
      </c>
    </row>
    <row r="119" spans="1:23" ht="13" x14ac:dyDescent="0.3">
      <c r="A119" s="35" t="s">
        <v>154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aTM/WZO71Me1GyxifDBrzw/jkkJVnzGckr3eCAWwHWDKsuwt8/3bwjaAuUdW/8JZB4AIFi4eEWjLVqxg+8KiBw==" saltValue="svJFK2hlwq1bNy/1x1jRb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134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1800000</v>
      </c>
      <c r="C10" s="108"/>
      <c r="D10" s="108"/>
      <c r="E10" s="108">
        <f t="shared" ref="E10:E17" si="0">$B10      +$C10      +$D10</f>
        <v>1800000</v>
      </c>
      <c r="F10" s="109">
        <v>1800000</v>
      </c>
      <c r="G10" s="110">
        <v>1800000</v>
      </c>
      <c r="H10" s="109">
        <v>117000</v>
      </c>
      <c r="I10" s="110">
        <v>33333</v>
      </c>
      <c r="J10" s="109">
        <v>241000</v>
      </c>
      <c r="K10" s="110">
        <v>241762</v>
      </c>
      <c r="L10" s="109"/>
      <c r="M10" s="110"/>
      <c r="N10" s="109"/>
      <c r="O10" s="110"/>
      <c r="P10" s="109">
        <f t="shared" ref="P10:P17" si="1">$H10      +$J10      +$L10      +$N10</f>
        <v>358000</v>
      </c>
      <c r="Q10" s="110">
        <f t="shared" ref="Q10:Q17" si="2">$I10      +$K10      +$M10      +$O10</f>
        <v>275095</v>
      </c>
      <c r="R10" s="54">
        <f t="shared" ref="R10:R17" si="3">IF(($H10      =0),0,((($J10      -$H10      )/$H10      )*100))</f>
        <v>105.98290598290599</v>
      </c>
      <c r="S10" s="55">
        <f t="shared" ref="S10:S17" si="4">IF(($I10      =0),0,((($K10      -$I10      )/$I10      )*100))</f>
        <v>625.2932529325293</v>
      </c>
      <c r="T10" s="54">
        <f t="shared" ref="T10:T16" si="5">IF(($E10      =0),0,(($P10      /$E10      )*100))</f>
        <v>19.888888888888889</v>
      </c>
      <c r="U10" s="56">
        <f t="shared" ref="U10:U16" si="6">IF(($E10      =0),0,(($Q10      /$E10      )*100))</f>
        <v>15.283055555555555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1800000</v>
      </c>
      <c r="C17" s="111">
        <f>SUM(C9:C16)</f>
        <v>0</v>
      </c>
      <c r="D17" s="111"/>
      <c r="E17" s="111">
        <f t="shared" si="0"/>
        <v>1800000</v>
      </c>
      <c r="F17" s="112">
        <f t="shared" ref="F17:O17" si="7">SUM(F9:F16)</f>
        <v>1800000</v>
      </c>
      <c r="G17" s="113">
        <f t="shared" si="7"/>
        <v>1800000</v>
      </c>
      <c r="H17" s="112">
        <f t="shared" si="7"/>
        <v>117000</v>
      </c>
      <c r="I17" s="113">
        <f t="shared" si="7"/>
        <v>33333</v>
      </c>
      <c r="J17" s="112">
        <f t="shared" si="7"/>
        <v>241000</v>
      </c>
      <c r="K17" s="113">
        <f t="shared" si="7"/>
        <v>241762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358000</v>
      </c>
      <c r="Q17" s="113">
        <f t="shared" si="2"/>
        <v>275095</v>
      </c>
      <c r="R17" s="58">
        <f t="shared" si="3"/>
        <v>105.98290598290599</v>
      </c>
      <c r="S17" s="59">
        <f t="shared" si="4"/>
        <v>625.2932529325293</v>
      </c>
      <c r="T17" s="58">
        <f>IF((SUM($E9:$E14))=0,0,(P17/(SUM($E9:$E14))*100))</f>
        <v>19.888888888888889</v>
      </c>
      <c r="U17" s="60">
        <f>IF((SUM($E9:$E14))=0,0,(Q17/(SUM($E9:$E14))*100))</f>
        <v>15.283055555555555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3259000</v>
      </c>
      <c r="C34" s="108"/>
      <c r="D34" s="108"/>
      <c r="E34" s="108">
        <f>$B34      +$C34      +$D34</f>
        <v>3259000</v>
      </c>
      <c r="F34" s="109">
        <v>3259000</v>
      </c>
      <c r="G34" s="110">
        <v>2281000</v>
      </c>
      <c r="H34" s="109">
        <v>814000</v>
      </c>
      <c r="I34" s="110">
        <v>1277917</v>
      </c>
      <c r="J34" s="109">
        <v>1079000</v>
      </c>
      <c r="K34" s="110">
        <v>665400</v>
      </c>
      <c r="L34" s="109"/>
      <c r="M34" s="110"/>
      <c r="N34" s="109"/>
      <c r="O34" s="110"/>
      <c r="P34" s="109">
        <f>$H34      +$J34      +$L34      +$N34</f>
        <v>1893000</v>
      </c>
      <c r="Q34" s="110">
        <f>$I34      +$K34      +$M34      +$O34</f>
        <v>1943317</v>
      </c>
      <c r="R34" s="54">
        <f>IF(($H34      =0),0,((($J34      -$H34      )/$H34      )*100))</f>
        <v>32.555282555282552</v>
      </c>
      <c r="S34" s="55">
        <f>IF(($I34      =0),0,((($K34      -$I34      )/$I34      )*100))</f>
        <v>-47.930890660348055</v>
      </c>
      <c r="T34" s="54">
        <f>IF(($E34      =0),0,(($P34      /$E34      )*100))</f>
        <v>58.085302239950906</v>
      </c>
      <c r="U34" s="56">
        <f>IF(($E34      =0),0,(($Q34      /$E34      )*100))</f>
        <v>59.629242098803317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3259000</v>
      </c>
      <c r="C35" s="111">
        <f>C34</f>
        <v>0</v>
      </c>
      <c r="D35" s="111"/>
      <c r="E35" s="111">
        <f>$B35      +$C35      +$D35</f>
        <v>3259000</v>
      </c>
      <c r="F35" s="112">
        <f t="shared" ref="F35:O35" si="17">F34</f>
        <v>3259000</v>
      </c>
      <c r="G35" s="113">
        <f t="shared" si="17"/>
        <v>2281000</v>
      </c>
      <c r="H35" s="112">
        <f t="shared" si="17"/>
        <v>814000</v>
      </c>
      <c r="I35" s="113">
        <f t="shared" si="17"/>
        <v>1277917</v>
      </c>
      <c r="J35" s="112">
        <f t="shared" si="17"/>
        <v>1079000</v>
      </c>
      <c r="K35" s="113">
        <f t="shared" si="17"/>
        <v>665400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1893000</v>
      </c>
      <c r="Q35" s="113">
        <f>$I35      +$K35      +$M35      +$O35</f>
        <v>1943317</v>
      </c>
      <c r="R35" s="58">
        <f>IF(($H35      =0),0,((($J35      -$H35      )/$H35      )*100))</f>
        <v>32.555282555282552</v>
      </c>
      <c r="S35" s="59">
        <f>IF(($I35      =0),0,((($K35      -$I35      )/$I35      )*100))</f>
        <v>-47.930890660348055</v>
      </c>
      <c r="T35" s="58">
        <f>IF($E35   =0,0,($P35   /$E35   )*100)</f>
        <v>58.085302239950906</v>
      </c>
      <c r="U35" s="60">
        <f>IF($E35   =0,0,($Q35   /$E35   )*100)</f>
        <v>59.629242098803317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12444000</v>
      </c>
      <c r="C37" s="108"/>
      <c r="D37" s="108"/>
      <c r="E37" s="108">
        <f t="shared" ref="E37:E42" si="18">$B37      +$C37      +$D37</f>
        <v>12444000</v>
      </c>
      <c r="F37" s="109">
        <v>12444000</v>
      </c>
      <c r="G37" s="110">
        <v>8088000</v>
      </c>
      <c r="H37" s="109">
        <v>4290000</v>
      </c>
      <c r="I37" s="110">
        <v>2963338</v>
      </c>
      <c r="J37" s="109">
        <v>1756000</v>
      </c>
      <c r="K37" s="110">
        <v>3082666</v>
      </c>
      <c r="L37" s="109"/>
      <c r="M37" s="110"/>
      <c r="N37" s="109"/>
      <c r="O37" s="110"/>
      <c r="P37" s="109">
        <f t="shared" ref="P37:P42" si="19">$H37      +$J37      +$L37      +$N37</f>
        <v>6046000</v>
      </c>
      <c r="Q37" s="110">
        <f t="shared" ref="Q37:Q42" si="20">$I37      +$K37      +$M37      +$O37</f>
        <v>6046004</v>
      </c>
      <c r="R37" s="54">
        <f t="shared" ref="R37:R42" si="21">IF(($H37      =0),0,((($J37      -$H37      )/$H37      )*100))</f>
        <v>-59.067599067599062</v>
      </c>
      <c r="S37" s="55">
        <f t="shared" ref="S37:S42" si="22">IF(($I37      =0),0,((($K37      -$I37      )/$I37      )*100))</f>
        <v>4.0268103064854568</v>
      </c>
      <c r="T37" s="54">
        <f t="shared" ref="T37:T41" si="23">IF(($E37      =0),0,(($P37      /$E37      )*100))</f>
        <v>48.585663773706209</v>
      </c>
      <c r="U37" s="56">
        <f t="shared" ref="U37:U41" si="24">IF(($E37      =0),0,(($Q37      /$E37      )*100))</f>
        <v>48.585695917711348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12444000</v>
      </c>
      <c r="C42" s="111">
        <f>SUM(C37:C41)</f>
        <v>0</v>
      </c>
      <c r="D42" s="111"/>
      <c r="E42" s="111">
        <f t="shared" si="18"/>
        <v>12444000</v>
      </c>
      <c r="F42" s="112">
        <f t="shared" ref="F42:O42" si="25">SUM(F37:F41)</f>
        <v>12444000</v>
      </c>
      <c r="G42" s="113">
        <f t="shared" si="25"/>
        <v>8088000</v>
      </c>
      <c r="H42" s="112">
        <f t="shared" si="25"/>
        <v>4290000</v>
      </c>
      <c r="I42" s="113">
        <f t="shared" si="25"/>
        <v>2963338</v>
      </c>
      <c r="J42" s="112">
        <f t="shared" si="25"/>
        <v>1756000</v>
      </c>
      <c r="K42" s="113">
        <f t="shared" si="25"/>
        <v>3082666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6046000</v>
      </c>
      <c r="Q42" s="113">
        <f t="shared" si="20"/>
        <v>6046004</v>
      </c>
      <c r="R42" s="58">
        <f t="shared" si="21"/>
        <v>-59.067599067599062</v>
      </c>
      <c r="S42" s="59">
        <f t="shared" si="22"/>
        <v>4.0268103064854568</v>
      </c>
      <c r="T42" s="58">
        <f>IF((+$E37+$E40) =0,0,(P42   /(+$E37+$E40) )*100)</f>
        <v>48.585663773706209</v>
      </c>
      <c r="U42" s="60">
        <f>IF((+$E37+$E40) =0,0,(Q42   /(+$E37+$E40) )*100)</f>
        <v>48.585695917711348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17503000</v>
      </c>
      <c r="C69" s="120">
        <f>SUM(C9:C16,C19:C25,C28:C31,C34,C37:C41,C44:C54,C57:C60,C63:C67)</f>
        <v>0</v>
      </c>
      <c r="D69" s="120"/>
      <c r="E69" s="120">
        <f t="shared" si="35"/>
        <v>17503000</v>
      </c>
      <c r="F69" s="121">
        <f t="shared" ref="F69:O69" si="43">SUM(F9:F16,F19:F25,F28:F31,F34,F37:F41,F44:F54,F57:F60,F63:F67)</f>
        <v>17503000</v>
      </c>
      <c r="G69" s="122">
        <f t="shared" si="43"/>
        <v>12169000</v>
      </c>
      <c r="H69" s="121">
        <f t="shared" si="43"/>
        <v>5221000</v>
      </c>
      <c r="I69" s="122">
        <f t="shared" si="43"/>
        <v>4274588</v>
      </c>
      <c r="J69" s="121">
        <f t="shared" si="43"/>
        <v>3076000</v>
      </c>
      <c r="K69" s="122">
        <f t="shared" si="43"/>
        <v>3989828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8297000</v>
      </c>
      <c r="Q69" s="122">
        <f t="shared" si="37"/>
        <v>8264416</v>
      </c>
      <c r="R69" s="67">
        <f t="shared" si="38"/>
        <v>-41.084083508906339</v>
      </c>
      <c r="S69" s="68">
        <f t="shared" si="39"/>
        <v>-6.6616946475309424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47.403302291035821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47.217139918871048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28770000</v>
      </c>
      <c r="C71" s="108"/>
      <c r="D71" s="108"/>
      <c r="E71" s="108">
        <f>$B71      +$C71      +$D71</f>
        <v>28770000</v>
      </c>
      <c r="F71" s="109">
        <v>28770000</v>
      </c>
      <c r="G71" s="110">
        <v>24160000</v>
      </c>
      <c r="H71" s="109">
        <v>5672000</v>
      </c>
      <c r="I71" s="110">
        <v>1501566</v>
      </c>
      <c r="J71" s="109">
        <v>6854000</v>
      </c>
      <c r="K71" s="110">
        <v>6744594</v>
      </c>
      <c r="L71" s="109"/>
      <c r="M71" s="110"/>
      <c r="N71" s="109"/>
      <c r="O71" s="110"/>
      <c r="P71" s="109">
        <f>$H71      +$J71      +$L71      +$N71</f>
        <v>12526000</v>
      </c>
      <c r="Q71" s="110">
        <f>$I71      +$K71      +$M71      +$O71</f>
        <v>8246160</v>
      </c>
      <c r="R71" s="54">
        <f>IF(($H71      =0),0,((($J71      -$H71      )/$H71      )*100))</f>
        <v>20.839210155148098</v>
      </c>
      <c r="S71" s="55">
        <f>IF(($I71      =0),0,((($K71      -$I71      )/$I71      )*100))</f>
        <v>349.17066582487882</v>
      </c>
      <c r="T71" s="54">
        <f>IF(($E71      =0),0,(($P71      /$E71      )*100))</f>
        <v>43.538408063955508</v>
      </c>
      <c r="U71" s="56">
        <f>IF(($E71      =0),0,(($Q71      /$E71      )*100))</f>
        <v>28.662356621480711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28770000</v>
      </c>
      <c r="C73" s="117">
        <f>SUM(C71:C72)</f>
        <v>0</v>
      </c>
      <c r="D73" s="117"/>
      <c r="E73" s="117">
        <f>$B73      +$C73      +$D73</f>
        <v>28770000</v>
      </c>
      <c r="F73" s="118">
        <f t="shared" ref="F73:O73" si="44">SUM(F71:F72)</f>
        <v>28770000</v>
      </c>
      <c r="G73" s="119">
        <f t="shared" si="44"/>
        <v>24160000</v>
      </c>
      <c r="H73" s="118">
        <f t="shared" si="44"/>
        <v>5672000</v>
      </c>
      <c r="I73" s="119">
        <f t="shared" si="44"/>
        <v>1501566</v>
      </c>
      <c r="J73" s="118">
        <f t="shared" si="44"/>
        <v>6854000</v>
      </c>
      <c r="K73" s="119">
        <f t="shared" si="44"/>
        <v>6744594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12526000</v>
      </c>
      <c r="Q73" s="119">
        <f>$I73      +$K73      +$M73      +$O73</f>
        <v>8246160</v>
      </c>
      <c r="R73" s="63">
        <f>IF(($H73      =0),0,((($J73      -$H73      )/$H73      )*100))</f>
        <v>20.839210155148098</v>
      </c>
      <c r="S73" s="64">
        <f>IF(($I73      =0),0,((($K73      -$I73      )/$I73      )*100))</f>
        <v>349.17066582487882</v>
      </c>
      <c r="T73" s="63">
        <f>IF(($E71      =0),0,(($P71      /$E71      )*100))</f>
        <v>43.538408063955508</v>
      </c>
      <c r="U73" s="65">
        <f>IF($E71   =0,0,($Q71   /$E71 )*100)</f>
        <v>28.662356621480711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28770000</v>
      </c>
      <c r="C74" s="120">
        <f>SUM(C71:C72)</f>
        <v>0</v>
      </c>
      <c r="D74" s="120"/>
      <c r="E74" s="120">
        <f>$B74      +$C74      +$D74</f>
        <v>28770000</v>
      </c>
      <c r="F74" s="121">
        <f t="shared" ref="F74:O74" si="45">SUM(F71:F72)</f>
        <v>28770000</v>
      </c>
      <c r="G74" s="122">
        <f t="shared" si="45"/>
        <v>24160000</v>
      </c>
      <c r="H74" s="121">
        <f t="shared" si="45"/>
        <v>5672000</v>
      </c>
      <c r="I74" s="122">
        <f t="shared" si="45"/>
        <v>1501566</v>
      </c>
      <c r="J74" s="121">
        <f t="shared" si="45"/>
        <v>6854000</v>
      </c>
      <c r="K74" s="122">
        <f t="shared" si="45"/>
        <v>6744594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12526000</v>
      </c>
      <c r="Q74" s="122">
        <f>$I74      +$K74      +$M74      +$O74</f>
        <v>8246160</v>
      </c>
      <c r="R74" s="67">
        <f>IF(($H74      =0),0,((($J74      -$H74      )/$H74      )*100))</f>
        <v>20.839210155148098</v>
      </c>
      <c r="S74" s="68">
        <f>IF(($I74      =0),0,((($K74      -$I74      )/$I74      )*100))</f>
        <v>349.17066582487882</v>
      </c>
      <c r="T74" s="67">
        <f>IF(($E71      =0),0,(($P71      /$E71      )*100))</f>
        <v>43.538408063955508</v>
      </c>
      <c r="U74" s="71">
        <f>IF($E71   =0,0,($Q71   /$E71 )*100)</f>
        <v>28.662356621480711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46273000</v>
      </c>
      <c r="C75" s="120">
        <f>SUM(C9:C16,C19:C25,C28:C31,C34,C37:C41,C44:C54,C57:C60,C63:C67,C71:C72)</f>
        <v>0</v>
      </c>
      <c r="D75" s="120"/>
      <c r="E75" s="120">
        <f>$B75      +$C75      +$D75</f>
        <v>46273000</v>
      </c>
      <c r="F75" s="121">
        <f t="shared" ref="F75:O75" si="46">SUM(F9:F16,F19:F25,F28:F31,F34,F37:F41,F44:F54,F57:F60,F63:F67,F71:F72)</f>
        <v>46273000</v>
      </c>
      <c r="G75" s="122">
        <f t="shared" si="46"/>
        <v>36329000</v>
      </c>
      <c r="H75" s="121">
        <f t="shared" si="46"/>
        <v>10893000</v>
      </c>
      <c r="I75" s="122">
        <f t="shared" si="46"/>
        <v>5776154</v>
      </c>
      <c r="J75" s="121">
        <f t="shared" si="46"/>
        <v>9930000</v>
      </c>
      <c r="K75" s="122">
        <f t="shared" si="46"/>
        <v>10734422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20823000</v>
      </c>
      <c r="Q75" s="122">
        <f>$I75      +$K75      +$M75      +$O75</f>
        <v>16510576</v>
      </c>
      <c r="R75" s="67">
        <f>IF(($H75      =0),0,((($J75      -$H75      )/$H75      )*100))</f>
        <v>-8.8405397961993941</v>
      </c>
      <c r="S75" s="68">
        <f>IF(($I75      =0),0,((($K75      -$I75      )/$I75      )*100))</f>
        <v>85.840301349306131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45.000324163118883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35.680798737924924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152</v>
      </c>
    </row>
    <row r="118" spans="1:23" x14ac:dyDescent="0.25">
      <c r="A118" s="35" t="s">
        <v>153</v>
      </c>
    </row>
    <row r="119" spans="1:23" ht="13" x14ac:dyDescent="0.3">
      <c r="A119" s="35" t="s">
        <v>154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GnomTIyH85qkfzc1uF0n6aRSyvTeZZBSm2SMSqJavnZ+TA0IXVb6EFblM1Qdsk97lNmcvcUP9rv1jF75ECMtUQ==" saltValue="6ae8GzrEEGnEs7Bl4w+f7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135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1900000</v>
      </c>
      <c r="C10" s="108"/>
      <c r="D10" s="108"/>
      <c r="E10" s="108">
        <f t="shared" ref="E10:E17" si="0">$B10      +$C10      +$D10</f>
        <v>1900000</v>
      </c>
      <c r="F10" s="109">
        <v>1900000</v>
      </c>
      <c r="G10" s="110">
        <v>1900000</v>
      </c>
      <c r="H10" s="109">
        <v>86000</v>
      </c>
      <c r="I10" s="110">
        <v>127500</v>
      </c>
      <c r="J10" s="109">
        <v>71000</v>
      </c>
      <c r="K10" s="110">
        <v>70700</v>
      </c>
      <c r="L10" s="109"/>
      <c r="M10" s="110"/>
      <c r="N10" s="109"/>
      <c r="O10" s="110"/>
      <c r="P10" s="109">
        <f t="shared" ref="P10:P17" si="1">$H10      +$J10      +$L10      +$N10</f>
        <v>157000</v>
      </c>
      <c r="Q10" s="110">
        <f t="shared" ref="Q10:Q17" si="2">$I10      +$K10      +$M10      +$O10</f>
        <v>198200</v>
      </c>
      <c r="R10" s="54">
        <f t="shared" ref="R10:R17" si="3">IF(($H10      =0),0,((($J10      -$H10      )/$H10      )*100))</f>
        <v>-17.441860465116278</v>
      </c>
      <c r="S10" s="55">
        <f t="shared" ref="S10:S17" si="4">IF(($I10      =0),0,((($K10      -$I10      )/$I10      )*100))</f>
        <v>-44.549019607843135</v>
      </c>
      <c r="T10" s="54">
        <f t="shared" ref="T10:T16" si="5">IF(($E10      =0),0,(($P10      /$E10      )*100))</f>
        <v>8.2631578947368425</v>
      </c>
      <c r="U10" s="56">
        <f t="shared" ref="U10:U16" si="6">IF(($E10      =0),0,(($Q10      /$E10      )*100))</f>
        <v>10.43157894736842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>
        <v>6000000</v>
      </c>
      <c r="C11" s="108"/>
      <c r="D11" s="108"/>
      <c r="E11" s="108">
        <f t="shared" si="0"/>
        <v>6000000</v>
      </c>
      <c r="F11" s="109">
        <v>6000000</v>
      </c>
      <c r="G11" s="110">
        <v>3500000</v>
      </c>
      <c r="H11" s="109">
        <v>1713000</v>
      </c>
      <c r="I11" s="110">
        <v>1307448</v>
      </c>
      <c r="J11" s="109">
        <v>1787000</v>
      </c>
      <c r="K11" s="110">
        <v>683369</v>
      </c>
      <c r="L11" s="109"/>
      <c r="M11" s="110"/>
      <c r="N11" s="109"/>
      <c r="O11" s="110"/>
      <c r="P11" s="109">
        <f t="shared" si="1"/>
        <v>3500000</v>
      </c>
      <c r="Q11" s="110">
        <f t="shared" si="2"/>
        <v>1990817</v>
      </c>
      <c r="R11" s="54">
        <f t="shared" si="3"/>
        <v>4.3199065966141275</v>
      </c>
      <c r="S11" s="55">
        <f t="shared" si="4"/>
        <v>-47.732605809179404</v>
      </c>
      <c r="T11" s="54">
        <f t="shared" si="5"/>
        <v>58.333333333333336</v>
      </c>
      <c r="U11" s="56">
        <f t="shared" si="6"/>
        <v>33.180283333333335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7500000</v>
      </c>
      <c r="C14" s="108"/>
      <c r="D14" s="108"/>
      <c r="E14" s="108">
        <f t="shared" si="0"/>
        <v>7500000</v>
      </c>
      <c r="F14" s="109">
        <v>7500000</v>
      </c>
      <c r="G14" s="110">
        <v>5000000</v>
      </c>
      <c r="H14" s="109">
        <v>66000</v>
      </c>
      <c r="I14" s="110"/>
      <c r="J14" s="109">
        <v>405000</v>
      </c>
      <c r="K14" s="110"/>
      <c r="L14" s="109"/>
      <c r="M14" s="110"/>
      <c r="N14" s="109"/>
      <c r="O14" s="110"/>
      <c r="P14" s="109">
        <f t="shared" si="1"/>
        <v>471000</v>
      </c>
      <c r="Q14" s="110">
        <f t="shared" si="2"/>
        <v>0</v>
      </c>
      <c r="R14" s="54">
        <f t="shared" si="3"/>
        <v>513.63636363636363</v>
      </c>
      <c r="S14" s="55">
        <f t="shared" si="4"/>
        <v>0</v>
      </c>
      <c r="T14" s="54">
        <f t="shared" si="5"/>
        <v>6.2799999999999994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3000000</v>
      </c>
      <c r="C15" s="108"/>
      <c r="D15" s="108"/>
      <c r="E15" s="108">
        <f t="shared" si="0"/>
        <v>3000000</v>
      </c>
      <c r="F15" s="109">
        <v>3000000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18400000</v>
      </c>
      <c r="C17" s="111">
        <f>SUM(C9:C16)</f>
        <v>0</v>
      </c>
      <c r="D17" s="111"/>
      <c r="E17" s="111">
        <f t="shared" si="0"/>
        <v>18400000</v>
      </c>
      <c r="F17" s="112">
        <f t="shared" ref="F17:O17" si="7">SUM(F9:F16)</f>
        <v>18400000</v>
      </c>
      <c r="G17" s="113">
        <f t="shared" si="7"/>
        <v>10400000</v>
      </c>
      <c r="H17" s="112">
        <f t="shared" si="7"/>
        <v>1865000</v>
      </c>
      <c r="I17" s="113">
        <f t="shared" si="7"/>
        <v>1434948</v>
      </c>
      <c r="J17" s="112">
        <f t="shared" si="7"/>
        <v>2263000</v>
      </c>
      <c r="K17" s="113">
        <f t="shared" si="7"/>
        <v>754069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4128000</v>
      </c>
      <c r="Q17" s="113">
        <f t="shared" si="2"/>
        <v>2189017</v>
      </c>
      <c r="R17" s="58">
        <f t="shared" si="3"/>
        <v>21.34048257372654</v>
      </c>
      <c r="S17" s="59">
        <f t="shared" si="4"/>
        <v>-47.449733370129096</v>
      </c>
      <c r="T17" s="58">
        <f>IF((SUM($E9:$E14))=0,0,(P17/(SUM($E9:$E14))*100))</f>
        <v>26.805194805194805</v>
      </c>
      <c r="U17" s="60">
        <f>IF((SUM($E9:$E14))=0,0,(Q17/(SUM($E9:$E14))*100))</f>
        <v>14.214396103896105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>
        <v>73504000</v>
      </c>
      <c r="C19" s="108"/>
      <c r="D19" s="108"/>
      <c r="E19" s="108">
        <f t="shared" ref="E19:E26" si="8">$B19      +$C19      +$D19</f>
        <v>73504000</v>
      </c>
      <c r="F19" s="109">
        <v>73504000</v>
      </c>
      <c r="G19" s="110">
        <v>43505000</v>
      </c>
      <c r="H19" s="109">
        <v>7158000</v>
      </c>
      <c r="I19" s="110">
        <v>7157736</v>
      </c>
      <c r="J19" s="109">
        <v>19119000</v>
      </c>
      <c r="K19" s="110">
        <v>4963257</v>
      </c>
      <c r="L19" s="109"/>
      <c r="M19" s="110"/>
      <c r="N19" s="109"/>
      <c r="O19" s="110"/>
      <c r="P19" s="109">
        <f t="shared" ref="P19:P26" si="9">$H19      +$J19      +$L19      +$N19</f>
        <v>26277000</v>
      </c>
      <c r="Q19" s="110">
        <f t="shared" ref="Q19:Q26" si="10">$I19      +$K19      +$M19      +$O19</f>
        <v>12120993</v>
      </c>
      <c r="R19" s="54">
        <f t="shared" ref="R19:R26" si="11">IF(($H19      =0),0,((($J19      -$H19      )/$H19      )*100))</f>
        <v>167.09974853310982</v>
      </c>
      <c r="S19" s="55">
        <f t="shared" ref="S19:S26" si="12">IF(($I19      =0),0,((($K19      -$I19      )/$I19      )*100))</f>
        <v>-30.658842404916864</v>
      </c>
      <c r="T19" s="54">
        <f t="shared" ref="T19:T25" si="13">IF(($E19      =0),0,(($P19      /$E19      )*100))</f>
        <v>35.749074880278627</v>
      </c>
      <c r="U19" s="56">
        <f t="shared" ref="U19:U25" si="14">IF(($E19      =0),0,(($Q19      /$E19      )*100))</f>
        <v>16.490249510230736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73504000</v>
      </c>
      <c r="C26" s="111">
        <f>SUM(C19:C25)</f>
        <v>0</v>
      </c>
      <c r="D26" s="111"/>
      <c r="E26" s="111">
        <f t="shared" si="8"/>
        <v>73504000</v>
      </c>
      <c r="F26" s="112">
        <f t="shared" ref="F26:O26" si="15">SUM(F19:F25)</f>
        <v>73504000</v>
      </c>
      <c r="G26" s="113">
        <f t="shared" si="15"/>
        <v>43505000</v>
      </c>
      <c r="H26" s="112">
        <f t="shared" si="15"/>
        <v>7158000</v>
      </c>
      <c r="I26" s="113">
        <f t="shared" si="15"/>
        <v>7157736</v>
      </c>
      <c r="J26" s="112">
        <f t="shared" si="15"/>
        <v>19119000</v>
      </c>
      <c r="K26" s="113">
        <f t="shared" si="15"/>
        <v>4963257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26277000</v>
      </c>
      <c r="Q26" s="113">
        <f t="shared" si="10"/>
        <v>12120993</v>
      </c>
      <c r="R26" s="58">
        <f t="shared" si="11"/>
        <v>167.09974853310982</v>
      </c>
      <c r="S26" s="59">
        <f t="shared" si="12"/>
        <v>-30.658842404916864</v>
      </c>
      <c r="T26" s="58">
        <f>IF(($E26-$E21-$E25)   =0,0,($P26   /($E26-$E21-$E25)   )*100)</f>
        <v>35.749074880278627</v>
      </c>
      <c r="U26" s="60">
        <f>IF(($E26-$E21-$E25)   =0,0,($Q26   /($E26-$E21-$E25)   )*100)</f>
        <v>16.490249510230736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>
        <v>250300000</v>
      </c>
      <c r="C30" s="108"/>
      <c r="D30" s="108"/>
      <c r="E30" s="108">
        <f>$B30      +$C30      +$D30</f>
        <v>250300000</v>
      </c>
      <c r="F30" s="109">
        <v>250300000</v>
      </c>
      <c r="G30" s="110">
        <v>135162000</v>
      </c>
      <c r="H30" s="109">
        <v>29956000</v>
      </c>
      <c r="I30" s="110">
        <v>34088839</v>
      </c>
      <c r="J30" s="109">
        <v>105206000</v>
      </c>
      <c r="K30" s="110">
        <v>45555329</v>
      </c>
      <c r="L30" s="109"/>
      <c r="M30" s="110"/>
      <c r="N30" s="109"/>
      <c r="O30" s="110"/>
      <c r="P30" s="109">
        <f>$H30      +$J30      +$L30      +$N30</f>
        <v>135162000</v>
      </c>
      <c r="Q30" s="110">
        <f>$I30      +$K30      +$M30      +$O30</f>
        <v>79644168</v>
      </c>
      <c r="R30" s="54">
        <f>IF(($H30      =0),0,((($J30      -$H30      )/$H30      )*100))</f>
        <v>251.20176258512484</v>
      </c>
      <c r="S30" s="55">
        <f>IF(($I30      =0),0,((($K30      -$I30      )/$I30      )*100))</f>
        <v>33.637079866521709</v>
      </c>
      <c r="T30" s="54">
        <f>IF(($E30      =0),0,(($P30      /$E30      )*100))</f>
        <v>54</v>
      </c>
      <c r="U30" s="56">
        <f>IF(($E30      =0),0,(($Q30      /$E30      )*100))</f>
        <v>31.8194838194167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250300000</v>
      </c>
      <c r="C32" s="111">
        <f>SUM(C28:C31)</f>
        <v>0</v>
      </c>
      <c r="D32" s="111"/>
      <c r="E32" s="111">
        <f>$B32      +$C32      +$D32</f>
        <v>250300000</v>
      </c>
      <c r="F32" s="112">
        <f t="shared" ref="F32:O32" si="16">SUM(F28:F31)</f>
        <v>250300000</v>
      </c>
      <c r="G32" s="113">
        <f t="shared" si="16"/>
        <v>135162000</v>
      </c>
      <c r="H32" s="112">
        <f t="shared" si="16"/>
        <v>29956000</v>
      </c>
      <c r="I32" s="113">
        <f t="shared" si="16"/>
        <v>34088839</v>
      </c>
      <c r="J32" s="112">
        <f t="shared" si="16"/>
        <v>105206000</v>
      </c>
      <c r="K32" s="113">
        <f t="shared" si="16"/>
        <v>45555329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135162000</v>
      </c>
      <c r="Q32" s="113">
        <f>$I32      +$K32      +$M32      +$O32</f>
        <v>79644168</v>
      </c>
      <c r="R32" s="58">
        <f>IF(($H32      =0),0,((($J32      -$H32      )/$H32      )*100))</f>
        <v>251.20176258512484</v>
      </c>
      <c r="S32" s="59">
        <f>IF(($I32      =0),0,((($K32      -$I32      )/$I32      )*100))</f>
        <v>33.637079866521709</v>
      </c>
      <c r="T32" s="58">
        <f>IF($E32   =0,0,($P32   /$E32   )*100)</f>
        <v>54</v>
      </c>
      <c r="U32" s="60">
        <f>IF($E32   =0,0,($Q32   /$E32   )*100)</f>
        <v>31.8194838194167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2677000</v>
      </c>
      <c r="C34" s="108"/>
      <c r="D34" s="108"/>
      <c r="E34" s="108">
        <f>$B34      +$C34      +$D34</f>
        <v>2677000</v>
      </c>
      <c r="F34" s="109">
        <v>2677000</v>
      </c>
      <c r="G34" s="110">
        <v>1874000</v>
      </c>
      <c r="H34" s="109">
        <v>124000</v>
      </c>
      <c r="I34" s="110">
        <v>231565</v>
      </c>
      <c r="J34" s="109">
        <v>159000</v>
      </c>
      <c r="K34" s="110">
        <v>159350</v>
      </c>
      <c r="L34" s="109"/>
      <c r="M34" s="110"/>
      <c r="N34" s="109"/>
      <c r="O34" s="110"/>
      <c r="P34" s="109">
        <f>$H34      +$J34      +$L34      +$N34</f>
        <v>283000</v>
      </c>
      <c r="Q34" s="110">
        <f>$I34      +$K34      +$M34      +$O34</f>
        <v>390915</v>
      </c>
      <c r="R34" s="54">
        <f>IF(($H34      =0),0,((($J34      -$H34      )/$H34      )*100))</f>
        <v>28.225806451612907</v>
      </c>
      <c r="S34" s="55">
        <f>IF(($I34      =0),0,((($K34      -$I34      )/$I34      )*100))</f>
        <v>-31.185628225336298</v>
      </c>
      <c r="T34" s="54">
        <f>IF(($E34      =0),0,(($P34      /$E34      )*100))</f>
        <v>10.571535300709749</v>
      </c>
      <c r="U34" s="56">
        <f>IF(($E34      =0),0,(($Q34      /$E34      )*100))</f>
        <v>14.602726933134106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2677000</v>
      </c>
      <c r="C35" s="111">
        <f>C34</f>
        <v>0</v>
      </c>
      <c r="D35" s="111"/>
      <c r="E35" s="111">
        <f>$B35      +$C35      +$D35</f>
        <v>2677000</v>
      </c>
      <c r="F35" s="112">
        <f t="shared" ref="F35:O35" si="17">F34</f>
        <v>2677000</v>
      </c>
      <c r="G35" s="113">
        <f t="shared" si="17"/>
        <v>1874000</v>
      </c>
      <c r="H35" s="112">
        <f t="shared" si="17"/>
        <v>124000</v>
      </c>
      <c r="I35" s="113">
        <f t="shared" si="17"/>
        <v>231565</v>
      </c>
      <c r="J35" s="112">
        <f t="shared" si="17"/>
        <v>159000</v>
      </c>
      <c r="K35" s="113">
        <f t="shared" si="17"/>
        <v>159350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283000</v>
      </c>
      <c r="Q35" s="113">
        <f>$I35      +$K35      +$M35      +$O35</f>
        <v>390915</v>
      </c>
      <c r="R35" s="58">
        <f>IF(($H35      =0),0,((($J35      -$H35      )/$H35      )*100))</f>
        <v>28.225806451612907</v>
      </c>
      <c r="S35" s="59">
        <f>IF(($I35      =0),0,((($K35      -$I35      )/$I35      )*100))</f>
        <v>-31.185628225336298</v>
      </c>
      <c r="T35" s="58">
        <f>IF($E35   =0,0,($P35   /$E35   )*100)</f>
        <v>10.571535300709749</v>
      </c>
      <c r="U35" s="60">
        <f>IF($E35   =0,0,($Q35   /$E35   )*100)</f>
        <v>14.602726933134106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3700000</v>
      </c>
      <c r="C37" s="108"/>
      <c r="D37" s="108"/>
      <c r="E37" s="108">
        <f t="shared" ref="E37:E42" si="18">$B37      +$C37      +$D37</f>
        <v>3700000</v>
      </c>
      <c r="F37" s="109">
        <v>3700000</v>
      </c>
      <c r="G37" s="110">
        <v>1665000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3700000</v>
      </c>
      <c r="C42" s="111">
        <f>SUM(C37:C41)</f>
        <v>0</v>
      </c>
      <c r="D42" s="111"/>
      <c r="E42" s="111">
        <f t="shared" si="18"/>
        <v>3700000</v>
      </c>
      <c r="F42" s="112">
        <f t="shared" ref="F42:O42" si="25">SUM(F37:F41)</f>
        <v>3700000</v>
      </c>
      <c r="G42" s="113">
        <f t="shared" si="25"/>
        <v>1665000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348581000</v>
      </c>
      <c r="C69" s="120">
        <f>SUM(C9:C16,C19:C25,C28:C31,C34,C37:C41,C44:C54,C57:C60,C63:C67)</f>
        <v>0</v>
      </c>
      <c r="D69" s="120"/>
      <c r="E69" s="120">
        <f t="shared" si="35"/>
        <v>348581000</v>
      </c>
      <c r="F69" s="121">
        <f t="shared" ref="F69:O69" si="43">SUM(F9:F16,F19:F25,F28:F31,F34,F37:F41,F44:F54,F57:F60,F63:F67)</f>
        <v>348581000</v>
      </c>
      <c r="G69" s="122">
        <f t="shared" si="43"/>
        <v>192606000</v>
      </c>
      <c r="H69" s="121">
        <f t="shared" si="43"/>
        <v>39103000</v>
      </c>
      <c r="I69" s="122">
        <f t="shared" si="43"/>
        <v>42913088</v>
      </c>
      <c r="J69" s="121">
        <f t="shared" si="43"/>
        <v>126747000</v>
      </c>
      <c r="K69" s="122">
        <f t="shared" si="43"/>
        <v>51432005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165850000</v>
      </c>
      <c r="Q69" s="122">
        <f t="shared" si="37"/>
        <v>94345093</v>
      </c>
      <c r="R69" s="67">
        <f t="shared" si="38"/>
        <v>224.13625553026623</v>
      </c>
      <c r="S69" s="68">
        <f t="shared" si="39"/>
        <v>19.851559039517269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47.991643059080211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27.300428264285365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IF(($H71      =0),0,((($J71      -$H71      )/$H71      )*100))</f>
        <v>0</v>
      </c>
      <c r="S71" s="55">
        <f>IF(($I71      =0),0,((($K71      -$I71      )/$I71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IF(($H73      =0),0,((($J73      -$H73      )/$H73      )*100))</f>
        <v>0</v>
      </c>
      <c r="S73" s="64">
        <f>IF(($I73      =0),0,((($K73      -$I73      )/$I73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IF(($H74      =0),0,((($J74      -$H74      )/$H74      )*100))</f>
        <v>0</v>
      </c>
      <c r="S74" s="68">
        <f>IF(($I74      =0),0,((($K74      -$I74      )/$I74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348581000</v>
      </c>
      <c r="C75" s="120">
        <f>SUM(C9:C16,C19:C25,C28:C31,C34,C37:C41,C44:C54,C57:C60,C63:C67,C71:C72)</f>
        <v>0</v>
      </c>
      <c r="D75" s="120"/>
      <c r="E75" s="120">
        <f>$B75      +$C75      +$D75</f>
        <v>348581000</v>
      </c>
      <c r="F75" s="121">
        <f t="shared" ref="F75:O75" si="46">SUM(F9:F16,F19:F25,F28:F31,F34,F37:F41,F44:F54,F57:F60,F63:F67,F71:F72)</f>
        <v>348581000</v>
      </c>
      <c r="G75" s="122">
        <f t="shared" si="46"/>
        <v>192606000</v>
      </c>
      <c r="H75" s="121">
        <f t="shared" si="46"/>
        <v>39103000</v>
      </c>
      <c r="I75" s="122">
        <f t="shared" si="46"/>
        <v>42913088</v>
      </c>
      <c r="J75" s="121">
        <f t="shared" si="46"/>
        <v>126747000</v>
      </c>
      <c r="K75" s="122">
        <f t="shared" si="46"/>
        <v>51432005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165850000</v>
      </c>
      <c r="Q75" s="122">
        <f>$I75      +$K75      +$M75      +$O75</f>
        <v>94345093</v>
      </c>
      <c r="R75" s="67">
        <f>IF(($H75      =0),0,((($J75      -$H75      )/$H75      )*100))</f>
        <v>224.13625553026623</v>
      </c>
      <c r="S75" s="68">
        <f>IF(($I75      =0),0,((($K75      -$I75      )/$I75      )*100))</f>
        <v>19.851559039517269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47.991643059080211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27.300428264285365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152</v>
      </c>
    </row>
    <row r="118" spans="1:23" x14ac:dyDescent="0.25">
      <c r="A118" s="35" t="s">
        <v>153</v>
      </c>
    </row>
    <row r="119" spans="1:23" ht="13" x14ac:dyDescent="0.3">
      <c r="A119" s="35" t="s">
        <v>154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AkrulWshgeJRZwaBQk1JaULPpvfBamr+GFVvxd6r7wg0nZppyu04j/EbJb+dzqcKxM6eBE6DgsNd/2oL2a0ptw==" saltValue="/rLLCz5ZUj0FX+ovUUwTB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136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2800000</v>
      </c>
      <c r="C10" s="108"/>
      <c r="D10" s="108"/>
      <c r="E10" s="108">
        <f t="shared" ref="E10:E17" si="0">$B10      +$C10      +$D10</f>
        <v>2800000</v>
      </c>
      <c r="F10" s="109">
        <v>2800000</v>
      </c>
      <c r="G10" s="110">
        <v>2800000</v>
      </c>
      <c r="H10" s="109">
        <v>918000</v>
      </c>
      <c r="I10" s="110">
        <v>917537</v>
      </c>
      <c r="J10" s="109">
        <v>393000</v>
      </c>
      <c r="K10" s="110">
        <v>393011</v>
      </c>
      <c r="L10" s="109"/>
      <c r="M10" s="110"/>
      <c r="N10" s="109"/>
      <c r="O10" s="110"/>
      <c r="P10" s="109">
        <f t="shared" ref="P10:P17" si="1">$H10      +$J10      +$L10      +$N10</f>
        <v>1311000</v>
      </c>
      <c r="Q10" s="110">
        <f t="shared" ref="Q10:Q17" si="2">$I10      +$K10      +$M10      +$O10</f>
        <v>1310548</v>
      </c>
      <c r="R10" s="54">
        <f t="shared" ref="R10:R17" si="3">IF(($H10      =0),0,((($J10      -$H10      )/$H10      )*100))</f>
        <v>-57.189542483660126</v>
      </c>
      <c r="S10" s="55">
        <f t="shared" ref="S10:S17" si="4">IF(($I10      =0),0,((($K10      -$I10      )/$I10      )*100))</f>
        <v>-57.166740959765107</v>
      </c>
      <c r="T10" s="54">
        <f t="shared" ref="T10:T16" si="5">IF(($E10      =0),0,(($P10      /$E10      )*100))</f>
        <v>46.821428571428569</v>
      </c>
      <c r="U10" s="56">
        <f t="shared" ref="U10:U16" si="6">IF(($E10      =0),0,(($Q10      /$E10      )*100))</f>
        <v>46.805285714285716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2800000</v>
      </c>
      <c r="C17" s="111">
        <f>SUM(C9:C16)</f>
        <v>0</v>
      </c>
      <c r="D17" s="111"/>
      <c r="E17" s="111">
        <f t="shared" si="0"/>
        <v>2800000</v>
      </c>
      <c r="F17" s="112">
        <f t="shared" ref="F17:O17" si="7">SUM(F9:F16)</f>
        <v>2800000</v>
      </c>
      <c r="G17" s="113">
        <f t="shared" si="7"/>
        <v>2800000</v>
      </c>
      <c r="H17" s="112">
        <f t="shared" si="7"/>
        <v>918000</v>
      </c>
      <c r="I17" s="113">
        <f t="shared" si="7"/>
        <v>917537</v>
      </c>
      <c r="J17" s="112">
        <f t="shared" si="7"/>
        <v>393000</v>
      </c>
      <c r="K17" s="113">
        <f t="shared" si="7"/>
        <v>393011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1311000</v>
      </c>
      <c r="Q17" s="113">
        <f t="shared" si="2"/>
        <v>1310548</v>
      </c>
      <c r="R17" s="58">
        <f t="shared" si="3"/>
        <v>-57.189542483660126</v>
      </c>
      <c r="S17" s="59">
        <f t="shared" si="4"/>
        <v>-57.166740959765107</v>
      </c>
      <c r="T17" s="58">
        <f>IF((SUM($E9:$E14))=0,0,(P17/(SUM($E9:$E14))*100))</f>
        <v>46.821428571428569</v>
      </c>
      <c r="U17" s="60">
        <f>IF((SUM($E9:$E14))=0,0,(Q17/(SUM($E9:$E14))*100))</f>
        <v>46.805285714285716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1734000</v>
      </c>
      <c r="C34" s="108"/>
      <c r="D34" s="108"/>
      <c r="E34" s="108">
        <f>$B34      +$C34      +$D34</f>
        <v>1734000</v>
      </c>
      <c r="F34" s="109">
        <v>1734000</v>
      </c>
      <c r="G34" s="110">
        <v>1214000</v>
      </c>
      <c r="H34" s="109">
        <v>434000</v>
      </c>
      <c r="I34" s="110">
        <v>475517</v>
      </c>
      <c r="J34" s="109">
        <v>780000</v>
      </c>
      <c r="K34" s="110">
        <v>943442</v>
      </c>
      <c r="L34" s="109"/>
      <c r="M34" s="110"/>
      <c r="N34" s="109"/>
      <c r="O34" s="110"/>
      <c r="P34" s="109">
        <f>$H34      +$J34      +$L34      +$N34</f>
        <v>1214000</v>
      </c>
      <c r="Q34" s="110">
        <f>$I34      +$K34      +$M34      +$O34</f>
        <v>1418959</v>
      </c>
      <c r="R34" s="54">
        <f>IF(($H34      =0),0,((($J34      -$H34      )/$H34      )*100))</f>
        <v>79.723502304147459</v>
      </c>
      <c r="S34" s="55">
        <f>IF(($I34      =0),0,((($K34      -$I34      )/$I34      )*100))</f>
        <v>98.403421959677573</v>
      </c>
      <c r="T34" s="54">
        <f>IF(($E34      =0),0,(($P34      /$E34      )*100))</f>
        <v>70.011534025374857</v>
      </c>
      <c r="U34" s="56">
        <f>IF(($E34      =0),0,(($Q34      /$E34      )*100))</f>
        <v>81.831545559400226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1734000</v>
      </c>
      <c r="C35" s="111">
        <f>C34</f>
        <v>0</v>
      </c>
      <c r="D35" s="111"/>
      <c r="E35" s="111">
        <f>$B35      +$C35      +$D35</f>
        <v>1734000</v>
      </c>
      <c r="F35" s="112">
        <f t="shared" ref="F35:O35" si="17">F34</f>
        <v>1734000</v>
      </c>
      <c r="G35" s="113">
        <f t="shared" si="17"/>
        <v>1214000</v>
      </c>
      <c r="H35" s="112">
        <f t="shared" si="17"/>
        <v>434000</v>
      </c>
      <c r="I35" s="113">
        <f t="shared" si="17"/>
        <v>475517</v>
      </c>
      <c r="J35" s="112">
        <f t="shared" si="17"/>
        <v>780000</v>
      </c>
      <c r="K35" s="113">
        <f t="shared" si="17"/>
        <v>943442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1214000</v>
      </c>
      <c r="Q35" s="113">
        <f>$I35      +$K35      +$M35      +$O35</f>
        <v>1418959</v>
      </c>
      <c r="R35" s="58">
        <f>IF(($H35      =0),0,((($J35      -$H35      )/$H35      )*100))</f>
        <v>79.723502304147459</v>
      </c>
      <c r="S35" s="59">
        <f>IF(($I35      =0),0,((($K35      -$I35      )/$I35      )*100))</f>
        <v>98.403421959677573</v>
      </c>
      <c r="T35" s="58">
        <f>IF($E35   =0,0,($P35   /$E35   )*100)</f>
        <v>70.011534025374857</v>
      </c>
      <c r="U35" s="60">
        <f>IF($E35   =0,0,($Q35   /$E35   )*100)</f>
        <v>81.831545559400226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1147000</v>
      </c>
      <c r="C37" s="108"/>
      <c r="D37" s="108"/>
      <c r="E37" s="108">
        <f t="shared" ref="E37:E42" si="18">$B37      +$C37      +$D37</f>
        <v>1147000</v>
      </c>
      <c r="F37" s="109">
        <v>1147000</v>
      </c>
      <c r="G37" s="110">
        <v>745000</v>
      </c>
      <c r="H37" s="109"/>
      <c r="I37" s="110"/>
      <c r="J37" s="109">
        <v>745000</v>
      </c>
      <c r="K37" s="110">
        <v>97796</v>
      </c>
      <c r="L37" s="109"/>
      <c r="M37" s="110"/>
      <c r="N37" s="109"/>
      <c r="O37" s="110"/>
      <c r="P37" s="109">
        <f t="shared" ref="P37:P42" si="19">$H37      +$J37      +$L37      +$N37</f>
        <v>745000</v>
      </c>
      <c r="Q37" s="110">
        <f t="shared" ref="Q37:Q42" si="20">$I37      +$K37      +$M37      +$O37</f>
        <v>97796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64.952048823016568</v>
      </c>
      <c r="U37" s="56">
        <f t="shared" ref="U37:U41" si="24">IF(($E37      =0),0,(($Q37      /$E37      )*100))</f>
        <v>8.5262423714036615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1147000</v>
      </c>
      <c r="C42" s="111">
        <f>SUM(C37:C41)</f>
        <v>0</v>
      </c>
      <c r="D42" s="111"/>
      <c r="E42" s="111">
        <f t="shared" si="18"/>
        <v>1147000</v>
      </c>
      <c r="F42" s="112">
        <f t="shared" ref="F42:O42" si="25">SUM(F37:F41)</f>
        <v>1147000</v>
      </c>
      <c r="G42" s="113">
        <f t="shared" si="25"/>
        <v>745000</v>
      </c>
      <c r="H42" s="112">
        <f t="shared" si="25"/>
        <v>0</v>
      </c>
      <c r="I42" s="113">
        <f t="shared" si="25"/>
        <v>0</v>
      </c>
      <c r="J42" s="112">
        <f t="shared" si="25"/>
        <v>745000</v>
      </c>
      <c r="K42" s="113">
        <f t="shared" si="25"/>
        <v>97796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745000</v>
      </c>
      <c r="Q42" s="113">
        <f t="shared" si="20"/>
        <v>97796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64.952048823016568</v>
      </c>
      <c r="U42" s="60">
        <f>IF((+$E37+$E40) =0,0,(Q42   /(+$E37+$E40) )*100)</f>
        <v>8.5262423714036615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12600000</v>
      </c>
      <c r="C53" s="108"/>
      <c r="D53" s="108"/>
      <c r="E53" s="108">
        <f t="shared" si="26"/>
        <v>12600000</v>
      </c>
      <c r="F53" s="109">
        <v>12600000</v>
      </c>
      <c r="G53" s="110">
        <v>9600000</v>
      </c>
      <c r="H53" s="109">
        <v>496000</v>
      </c>
      <c r="I53" s="110">
        <v>496242</v>
      </c>
      <c r="J53" s="109">
        <v>1296000</v>
      </c>
      <c r="K53" s="110">
        <v>1357454</v>
      </c>
      <c r="L53" s="109"/>
      <c r="M53" s="110"/>
      <c r="N53" s="109"/>
      <c r="O53" s="110"/>
      <c r="P53" s="109">
        <f t="shared" si="27"/>
        <v>1792000</v>
      </c>
      <c r="Q53" s="110">
        <f t="shared" si="28"/>
        <v>1853696</v>
      </c>
      <c r="R53" s="54">
        <f t="shared" si="29"/>
        <v>161.29032258064515</v>
      </c>
      <c r="S53" s="55">
        <f t="shared" si="30"/>
        <v>173.54677758029348</v>
      </c>
      <c r="T53" s="54">
        <f t="shared" si="31"/>
        <v>14.222222222222221</v>
      </c>
      <c r="U53" s="56">
        <f t="shared" si="32"/>
        <v>14.711873015873017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12600000</v>
      </c>
      <c r="C55" s="111">
        <f>SUM(C44:C54)</f>
        <v>0</v>
      </c>
      <c r="D55" s="111"/>
      <c r="E55" s="111">
        <f t="shared" si="26"/>
        <v>12600000</v>
      </c>
      <c r="F55" s="112">
        <f t="shared" ref="F55:O55" si="33">SUM(F44:F54)</f>
        <v>12600000</v>
      </c>
      <c r="G55" s="113">
        <f t="shared" si="33"/>
        <v>9600000</v>
      </c>
      <c r="H55" s="112">
        <f t="shared" si="33"/>
        <v>496000</v>
      </c>
      <c r="I55" s="113">
        <f t="shared" si="33"/>
        <v>496242</v>
      </c>
      <c r="J55" s="112">
        <f t="shared" si="33"/>
        <v>1296000</v>
      </c>
      <c r="K55" s="113">
        <f t="shared" si="33"/>
        <v>1357454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1792000</v>
      </c>
      <c r="Q55" s="113">
        <f t="shared" si="28"/>
        <v>1853696</v>
      </c>
      <c r="R55" s="58">
        <f t="shared" si="29"/>
        <v>161.29032258064515</v>
      </c>
      <c r="S55" s="59">
        <f t="shared" si="30"/>
        <v>173.54677758029348</v>
      </c>
      <c r="T55" s="58">
        <f>IF((+$E45+$E47+$E49+$E50+$E53) =0,0,(P55   /(+$E45+$E47+$E49+$E50+$E53) )*100)</f>
        <v>14.222222222222221</v>
      </c>
      <c r="U55" s="60">
        <f>IF((+$E45+$E47+$E49+$E50+$E53) =0,0,(Q55   /(+$E45+$E47+$E49+$E50+$E53) )*100)</f>
        <v>14.711873015873017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18281000</v>
      </c>
      <c r="C69" s="120">
        <f>SUM(C9:C16,C19:C25,C28:C31,C34,C37:C41,C44:C54,C57:C60,C63:C67)</f>
        <v>0</v>
      </c>
      <c r="D69" s="120"/>
      <c r="E69" s="120">
        <f t="shared" si="35"/>
        <v>18281000</v>
      </c>
      <c r="F69" s="121">
        <f t="shared" ref="F69:O69" si="43">SUM(F9:F16,F19:F25,F28:F31,F34,F37:F41,F44:F54,F57:F60,F63:F67)</f>
        <v>18281000</v>
      </c>
      <c r="G69" s="122">
        <f t="shared" si="43"/>
        <v>14359000</v>
      </c>
      <c r="H69" s="121">
        <f t="shared" si="43"/>
        <v>1848000</v>
      </c>
      <c r="I69" s="122">
        <f t="shared" si="43"/>
        <v>1889296</v>
      </c>
      <c r="J69" s="121">
        <f t="shared" si="43"/>
        <v>3214000</v>
      </c>
      <c r="K69" s="122">
        <f t="shared" si="43"/>
        <v>2791703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5062000</v>
      </c>
      <c r="Q69" s="122">
        <f t="shared" si="37"/>
        <v>4680999</v>
      </c>
      <c r="R69" s="67">
        <f t="shared" si="38"/>
        <v>73.917748917748909</v>
      </c>
      <c r="S69" s="68">
        <f t="shared" si="39"/>
        <v>47.764193646734022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27.689951315573545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25.605814780373066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25756000</v>
      </c>
      <c r="C71" s="108"/>
      <c r="D71" s="108"/>
      <c r="E71" s="108">
        <f>$B71      +$C71      +$D71</f>
        <v>25756000</v>
      </c>
      <c r="F71" s="109">
        <v>25756000</v>
      </c>
      <c r="G71" s="110">
        <v>10345000</v>
      </c>
      <c r="H71" s="109">
        <v>966000</v>
      </c>
      <c r="I71" s="110">
        <v>868640</v>
      </c>
      <c r="J71" s="109">
        <v>2713000</v>
      </c>
      <c r="K71" s="110">
        <v>2620897</v>
      </c>
      <c r="L71" s="109"/>
      <c r="M71" s="110"/>
      <c r="N71" s="109"/>
      <c r="O71" s="110"/>
      <c r="P71" s="109">
        <f>$H71      +$J71      +$L71      +$N71</f>
        <v>3679000</v>
      </c>
      <c r="Q71" s="110">
        <f>$I71      +$K71      +$M71      +$O71</f>
        <v>3489537</v>
      </c>
      <c r="R71" s="54">
        <f>IF(($H71      =0),0,((($J71      -$H71      )/$H71      )*100))</f>
        <v>180.84886128364391</v>
      </c>
      <c r="S71" s="55">
        <f>IF(($I71      =0),0,((($K71      -$I71      )/$I71      )*100))</f>
        <v>201.72418953766805</v>
      </c>
      <c r="T71" s="54">
        <f>IF(($E71      =0),0,(($P71      /$E71      )*100))</f>
        <v>14.284050318372419</v>
      </c>
      <c r="U71" s="56">
        <f>IF(($E71      =0),0,(($Q71      /$E71      )*100))</f>
        <v>13.548443081223793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25756000</v>
      </c>
      <c r="C73" s="117">
        <f>SUM(C71:C72)</f>
        <v>0</v>
      </c>
      <c r="D73" s="117"/>
      <c r="E73" s="117">
        <f>$B73      +$C73      +$D73</f>
        <v>25756000</v>
      </c>
      <c r="F73" s="118">
        <f t="shared" ref="F73:O73" si="44">SUM(F71:F72)</f>
        <v>25756000</v>
      </c>
      <c r="G73" s="119">
        <f t="shared" si="44"/>
        <v>10345000</v>
      </c>
      <c r="H73" s="118">
        <f t="shared" si="44"/>
        <v>966000</v>
      </c>
      <c r="I73" s="119">
        <f t="shared" si="44"/>
        <v>868640</v>
      </c>
      <c r="J73" s="118">
        <f t="shared" si="44"/>
        <v>2713000</v>
      </c>
      <c r="K73" s="119">
        <f t="shared" si="44"/>
        <v>2620897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3679000</v>
      </c>
      <c r="Q73" s="119">
        <f>$I73      +$K73      +$M73      +$O73</f>
        <v>3489537</v>
      </c>
      <c r="R73" s="63">
        <f>IF(($H73      =0),0,((($J73      -$H73      )/$H73      )*100))</f>
        <v>180.84886128364391</v>
      </c>
      <c r="S73" s="64">
        <f>IF(($I73      =0),0,((($K73      -$I73      )/$I73      )*100))</f>
        <v>201.72418953766805</v>
      </c>
      <c r="T73" s="63">
        <f>IF(($E71      =0),0,(($P71      /$E71      )*100))</f>
        <v>14.284050318372419</v>
      </c>
      <c r="U73" s="65">
        <f>IF($E71   =0,0,($Q71   /$E71 )*100)</f>
        <v>13.548443081223793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25756000</v>
      </c>
      <c r="C74" s="120">
        <f>SUM(C71:C72)</f>
        <v>0</v>
      </c>
      <c r="D74" s="120"/>
      <c r="E74" s="120">
        <f>$B74      +$C74      +$D74</f>
        <v>25756000</v>
      </c>
      <c r="F74" s="121">
        <f t="shared" ref="F74:O74" si="45">SUM(F71:F72)</f>
        <v>25756000</v>
      </c>
      <c r="G74" s="122">
        <f t="shared" si="45"/>
        <v>10345000</v>
      </c>
      <c r="H74" s="121">
        <f t="shared" si="45"/>
        <v>966000</v>
      </c>
      <c r="I74" s="122">
        <f t="shared" si="45"/>
        <v>868640</v>
      </c>
      <c r="J74" s="121">
        <f t="shared" si="45"/>
        <v>2713000</v>
      </c>
      <c r="K74" s="122">
        <f t="shared" si="45"/>
        <v>2620897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3679000</v>
      </c>
      <c r="Q74" s="122">
        <f>$I74      +$K74      +$M74      +$O74</f>
        <v>3489537</v>
      </c>
      <c r="R74" s="67">
        <f>IF(($H74      =0),0,((($J74      -$H74      )/$H74      )*100))</f>
        <v>180.84886128364391</v>
      </c>
      <c r="S74" s="68">
        <f>IF(($I74      =0),0,((($K74      -$I74      )/$I74      )*100))</f>
        <v>201.72418953766805</v>
      </c>
      <c r="T74" s="67">
        <f>IF(($E71      =0),0,(($P71      /$E71      )*100))</f>
        <v>14.284050318372419</v>
      </c>
      <c r="U74" s="71">
        <f>IF($E71   =0,0,($Q71   /$E71 )*100)</f>
        <v>13.548443081223793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44037000</v>
      </c>
      <c r="C75" s="120">
        <f>SUM(C9:C16,C19:C25,C28:C31,C34,C37:C41,C44:C54,C57:C60,C63:C67,C71:C72)</f>
        <v>0</v>
      </c>
      <c r="D75" s="120"/>
      <c r="E75" s="120">
        <f>$B75      +$C75      +$D75</f>
        <v>44037000</v>
      </c>
      <c r="F75" s="121">
        <f t="shared" ref="F75:O75" si="46">SUM(F9:F16,F19:F25,F28:F31,F34,F37:F41,F44:F54,F57:F60,F63:F67,F71:F72)</f>
        <v>44037000</v>
      </c>
      <c r="G75" s="122">
        <f t="shared" si="46"/>
        <v>24704000</v>
      </c>
      <c r="H75" s="121">
        <f t="shared" si="46"/>
        <v>2814000</v>
      </c>
      <c r="I75" s="122">
        <f t="shared" si="46"/>
        <v>2757936</v>
      </c>
      <c r="J75" s="121">
        <f t="shared" si="46"/>
        <v>5927000</v>
      </c>
      <c r="K75" s="122">
        <f t="shared" si="46"/>
        <v>5412600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8741000</v>
      </c>
      <c r="Q75" s="122">
        <f>$I75      +$K75      +$M75      +$O75</f>
        <v>8170536</v>
      </c>
      <c r="R75" s="67">
        <f>IF(($H75      =0),0,((($J75      -$H75      )/$H75      )*100))</f>
        <v>110.62544420753375</v>
      </c>
      <c r="S75" s="68">
        <f>IF(($I75      =0),0,((($K75      -$I75      )/$I75      )*100))</f>
        <v>96.255460605322241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19.849217703294954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18.553797942639143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152</v>
      </c>
    </row>
    <row r="118" spans="1:23" x14ac:dyDescent="0.25">
      <c r="A118" s="35" t="s">
        <v>153</v>
      </c>
    </row>
    <row r="119" spans="1:23" ht="13" x14ac:dyDescent="0.3">
      <c r="A119" s="35" t="s">
        <v>154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3LH8RXtnixwVe2abV28CLShEam/JnxpGNzECIoAorQoQSJGiVwmBnheJVtGprUnLAxZpZYMQPXfmL5SsODRAAA==" saltValue="vZH76XmgBi4GfG3Vo+vxZ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137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1900000</v>
      </c>
      <c r="C10" s="108"/>
      <c r="D10" s="108"/>
      <c r="E10" s="108">
        <f t="shared" ref="E10:E17" si="0">$B10      +$C10      +$D10</f>
        <v>1900000</v>
      </c>
      <c r="F10" s="109">
        <v>1900000</v>
      </c>
      <c r="G10" s="110">
        <v>1900000</v>
      </c>
      <c r="H10" s="109">
        <v>138000</v>
      </c>
      <c r="I10" s="110">
        <v>137082</v>
      </c>
      <c r="J10" s="109">
        <v>98000</v>
      </c>
      <c r="K10" s="110">
        <v>72036</v>
      </c>
      <c r="L10" s="109"/>
      <c r="M10" s="110"/>
      <c r="N10" s="109"/>
      <c r="O10" s="110"/>
      <c r="P10" s="109">
        <f t="shared" ref="P10:P17" si="1">$H10      +$J10      +$L10      +$N10</f>
        <v>236000</v>
      </c>
      <c r="Q10" s="110">
        <f t="shared" ref="Q10:Q17" si="2">$I10      +$K10      +$M10      +$O10</f>
        <v>209118</v>
      </c>
      <c r="R10" s="54">
        <f t="shared" ref="R10:R17" si="3">IF(($H10      =0),0,((($J10      -$H10      )/$H10      )*100))</f>
        <v>-28.985507246376812</v>
      </c>
      <c r="S10" s="55">
        <f t="shared" ref="S10:S17" si="4">IF(($I10      =0),0,((($K10      -$I10      )/$I10      )*100))</f>
        <v>-47.450431128813406</v>
      </c>
      <c r="T10" s="54">
        <f t="shared" ref="T10:T16" si="5">IF(($E10      =0),0,(($P10      /$E10      )*100))</f>
        <v>12.421052631578949</v>
      </c>
      <c r="U10" s="56">
        <f t="shared" ref="U10:U16" si="6">IF(($E10      =0),0,(($Q10      /$E10      )*100))</f>
        <v>11.006210526315789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1900000</v>
      </c>
      <c r="C17" s="111">
        <f>SUM(C9:C16)</f>
        <v>0</v>
      </c>
      <c r="D17" s="111"/>
      <c r="E17" s="111">
        <f t="shared" si="0"/>
        <v>1900000</v>
      </c>
      <c r="F17" s="112">
        <f t="shared" ref="F17:O17" si="7">SUM(F9:F16)</f>
        <v>1900000</v>
      </c>
      <c r="G17" s="113">
        <f t="shared" si="7"/>
        <v>1900000</v>
      </c>
      <c r="H17" s="112">
        <f t="shared" si="7"/>
        <v>138000</v>
      </c>
      <c r="I17" s="113">
        <f t="shared" si="7"/>
        <v>137082</v>
      </c>
      <c r="J17" s="112">
        <f t="shared" si="7"/>
        <v>98000</v>
      </c>
      <c r="K17" s="113">
        <f t="shared" si="7"/>
        <v>72036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236000</v>
      </c>
      <c r="Q17" s="113">
        <f t="shared" si="2"/>
        <v>209118</v>
      </c>
      <c r="R17" s="58">
        <f t="shared" si="3"/>
        <v>-28.985507246376812</v>
      </c>
      <c r="S17" s="59">
        <f t="shared" si="4"/>
        <v>-47.450431128813406</v>
      </c>
      <c r="T17" s="58">
        <f>IF((SUM($E9:$E14))=0,0,(P17/(SUM($E9:$E14))*100))</f>
        <v>12.421052631578949</v>
      </c>
      <c r="U17" s="60">
        <f>IF((SUM($E9:$E14))=0,0,(Q17/(SUM($E9:$E14))*100))</f>
        <v>11.006210526315789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1599000</v>
      </c>
      <c r="C34" s="108"/>
      <c r="D34" s="108"/>
      <c r="E34" s="108">
        <f>$B34      +$C34      +$D34</f>
        <v>1599000</v>
      </c>
      <c r="F34" s="109">
        <v>1599000</v>
      </c>
      <c r="G34" s="110">
        <v>1119000</v>
      </c>
      <c r="H34" s="109">
        <v>12000</v>
      </c>
      <c r="I34" s="110">
        <v>11615</v>
      </c>
      <c r="J34" s="109">
        <v>545000</v>
      </c>
      <c r="K34" s="110">
        <v>544888</v>
      </c>
      <c r="L34" s="109"/>
      <c r="M34" s="110"/>
      <c r="N34" s="109"/>
      <c r="O34" s="110"/>
      <c r="P34" s="109">
        <f>$H34      +$J34      +$L34      +$N34</f>
        <v>557000</v>
      </c>
      <c r="Q34" s="110">
        <f>$I34      +$K34      +$M34      +$O34</f>
        <v>556503</v>
      </c>
      <c r="R34" s="54">
        <f>IF(($H34      =0),0,((($J34      -$H34      )/$H34      )*100))</f>
        <v>4441.6666666666661</v>
      </c>
      <c r="S34" s="55">
        <f>IF(($I34      =0),0,((($K34      -$I34      )/$I34      )*100))</f>
        <v>4591.2440809298323</v>
      </c>
      <c r="T34" s="54">
        <f>IF(($E34      =0),0,(($P34      /$E34      )*100))</f>
        <v>34.834271419637275</v>
      </c>
      <c r="U34" s="56">
        <f>IF(($E34      =0),0,(($Q34      /$E34      )*100))</f>
        <v>34.803189493433393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1599000</v>
      </c>
      <c r="C35" s="111">
        <f>C34</f>
        <v>0</v>
      </c>
      <c r="D35" s="111"/>
      <c r="E35" s="111">
        <f>$B35      +$C35      +$D35</f>
        <v>1599000</v>
      </c>
      <c r="F35" s="112">
        <f t="shared" ref="F35:O35" si="17">F34</f>
        <v>1599000</v>
      </c>
      <c r="G35" s="113">
        <f t="shared" si="17"/>
        <v>1119000</v>
      </c>
      <c r="H35" s="112">
        <f t="shared" si="17"/>
        <v>12000</v>
      </c>
      <c r="I35" s="113">
        <f t="shared" si="17"/>
        <v>11615</v>
      </c>
      <c r="J35" s="112">
        <f t="shared" si="17"/>
        <v>545000</v>
      </c>
      <c r="K35" s="113">
        <f t="shared" si="17"/>
        <v>544888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557000</v>
      </c>
      <c r="Q35" s="113">
        <f>$I35      +$K35      +$M35      +$O35</f>
        <v>556503</v>
      </c>
      <c r="R35" s="58">
        <f>IF(($H35      =0),0,((($J35      -$H35      )/$H35      )*100))</f>
        <v>4441.6666666666661</v>
      </c>
      <c r="S35" s="59">
        <f>IF(($I35      =0),0,((($K35      -$I35      )/$I35      )*100))</f>
        <v>4591.2440809298323</v>
      </c>
      <c r="T35" s="58">
        <f>IF($E35   =0,0,($P35   /$E35   )*100)</f>
        <v>34.834271419637275</v>
      </c>
      <c r="U35" s="60">
        <f>IF($E35   =0,0,($Q35   /$E35   )*100)</f>
        <v>34.803189493433393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3321000</v>
      </c>
      <c r="C37" s="108"/>
      <c r="D37" s="108"/>
      <c r="E37" s="108">
        <f t="shared" ref="E37:E42" si="18">$B37      +$C37      +$D37</f>
        <v>3321000</v>
      </c>
      <c r="F37" s="109">
        <v>3321000</v>
      </c>
      <c r="G37" s="110">
        <v>2157000</v>
      </c>
      <c r="H37" s="109">
        <v>1494000</v>
      </c>
      <c r="I37" s="110"/>
      <c r="J37" s="109">
        <v>356000</v>
      </c>
      <c r="K37" s="110"/>
      <c r="L37" s="109"/>
      <c r="M37" s="110"/>
      <c r="N37" s="109"/>
      <c r="O37" s="110"/>
      <c r="P37" s="109">
        <f t="shared" ref="P37:P42" si="19">$H37      +$J37      +$L37      +$N37</f>
        <v>1850000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-76.171352074966535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55.706112616681722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425000</v>
      </c>
      <c r="C38" s="108"/>
      <c r="D38" s="108"/>
      <c r="E38" s="108">
        <f t="shared" si="18"/>
        <v>425000</v>
      </c>
      <c r="F38" s="109">
        <v>387000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3746000</v>
      </c>
      <c r="C42" s="111">
        <f>SUM(C37:C41)</f>
        <v>0</v>
      </c>
      <c r="D42" s="111"/>
      <c r="E42" s="111">
        <f t="shared" si="18"/>
        <v>3746000</v>
      </c>
      <c r="F42" s="112">
        <f t="shared" ref="F42:O42" si="25">SUM(F37:F41)</f>
        <v>3708000</v>
      </c>
      <c r="G42" s="113">
        <f t="shared" si="25"/>
        <v>2157000</v>
      </c>
      <c r="H42" s="112">
        <f t="shared" si="25"/>
        <v>1494000</v>
      </c>
      <c r="I42" s="113">
        <f t="shared" si="25"/>
        <v>0</v>
      </c>
      <c r="J42" s="112">
        <f t="shared" si="25"/>
        <v>356000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1850000</v>
      </c>
      <c r="Q42" s="113">
        <f t="shared" si="20"/>
        <v>0</v>
      </c>
      <c r="R42" s="58">
        <f t="shared" si="21"/>
        <v>-76.171352074966535</v>
      </c>
      <c r="S42" s="59">
        <f t="shared" si="22"/>
        <v>0</v>
      </c>
      <c r="T42" s="58">
        <f>IF((+$E37+$E40) =0,0,(P42   /(+$E37+$E40) )*100)</f>
        <v>55.706112616681722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7245000</v>
      </c>
      <c r="C69" s="120">
        <f>SUM(C9:C16,C19:C25,C28:C31,C34,C37:C41,C44:C54,C57:C60,C63:C67)</f>
        <v>0</v>
      </c>
      <c r="D69" s="120"/>
      <c r="E69" s="120">
        <f t="shared" si="35"/>
        <v>7245000</v>
      </c>
      <c r="F69" s="121">
        <f t="shared" ref="F69:O69" si="43">SUM(F9:F16,F19:F25,F28:F31,F34,F37:F41,F44:F54,F57:F60,F63:F67)</f>
        <v>7207000</v>
      </c>
      <c r="G69" s="122">
        <f t="shared" si="43"/>
        <v>5176000</v>
      </c>
      <c r="H69" s="121">
        <f t="shared" si="43"/>
        <v>1644000</v>
      </c>
      <c r="I69" s="122">
        <f t="shared" si="43"/>
        <v>148697</v>
      </c>
      <c r="J69" s="121">
        <f t="shared" si="43"/>
        <v>999000</v>
      </c>
      <c r="K69" s="122">
        <f t="shared" si="43"/>
        <v>616924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2643000</v>
      </c>
      <c r="Q69" s="122">
        <f t="shared" si="37"/>
        <v>765621</v>
      </c>
      <c r="R69" s="67">
        <f t="shared" si="38"/>
        <v>-39.233576642335763</v>
      </c>
      <c r="S69" s="68">
        <f t="shared" si="39"/>
        <v>314.88664868827215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38.753665689149557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11.226114369501467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23805000</v>
      </c>
      <c r="C71" s="108"/>
      <c r="D71" s="108"/>
      <c r="E71" s="108">
        <f>$B71      +$C71      +$D71</f>
        <v>23805000</v>
      </c>
      <c r="F71" s="109">
        <v>23805000</v>
      </c>
      <c r="G71" s="110">
        <v>17390000</v>
      </c>
      <c r="H71" s="109">
        <v>4512000</v>
      </c>
      <c r="I71" s="110">
        <v>4220869</v>
      </c>
      <c r="J71" s="109">
        <v>6445000</v>
      </c>
      <c r="K71" s="110">
        <v>4317134</v>
      </c>
      <c r="L71" s="109"/>
      <c r="M71" s="110"/>
      <c r="N71" s="109"/>
      <c r="O71" s="110"/>
      <c r="P71" s="109">
        <f>$H71      +$J71      +$L71      +$N71</f>
        <v>10957000</v>
      </c>
      <c r="Q71" s="110">
        <f>$I71      +$K71      +$M71      +$O71</f>
        <v>8538003</v>
      </c>
      <c r="R71" s="54">
        <f>IF(($H71      =0),0,((($J71      -$H71      )/$H71      )*100))</f>
        <v>42.841312056737593</v>
      </c>
      <c r="S71" s="55">
        <f>IF(($I71      =0),0,((($K71      -$I71      )/$I71      )*100))</f>
        <v>2.2806914879376734</v>
      </c>
      <c r="T71" s="54">
        <f>IF(($E71      =0),0,(($P71      /$E71      )*100))</f>
        <v>46.028145347616046</v>
      </c>
      <c r="U71" s="56">
        <f>IF(($E71      =0),0,(($Q71      /$E71      )*100))</f>
        <v>35.866427221172017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23805000</v>
      </c>
      <c r="C73" s="117">
        <f>SUM(C71:C72)</f>
        <v>0</v>
      </c>
      <c r="D73" s="117"/>
      <c r="E73" s="117">
        <f>$B73      +$C73      +$D73</f>
        <v>23805000</v>
      </c>
      <c r="F73" s="118">
        <f t="shared" ref="F73:O73" si="44">SUM(F71:F72)</f>
        <v>23805000</v>
      </c>
      <c r="G73" s="119">
        <f t="shared" si="44"/>
        <v>17390000</v>
      </c>
      <c r="H73" s="118">
        <f t="shared" si="44"/>
        <v>4512000</v>
      </c>
      <c r="I73" s="119">
        <f t="shared" si="44"/>
        <v>4220869</v>
      </c>
      <c r="J73" s="118">
        <f t="shared" si="44"/>
        <v>6445000</v>
      </c>
      <c r="K73" s="119">
        <f t="shared" si="44"/>
        <v>4317134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10957000</v>
      </c>
      <c r="Q73" s="119">
        <f>$I73      +$K73      +$M73      +$O73</f>
        <v>8538003</v>
      </c>
      <c r="R73" s="63">
        <f>IF(($H73      =0),0,((($J73      -$H73      )/$H73      )*100))</f>
        <v>42.841312056737593</v>
      </c>
      <c r="S73" s="64">
        <f>IF(($I73      =0),0,((($K73      -$I73      )/$I73      )*100))</f>
        <v>2.2806914879376734</v>
      </c>
      <c r="T73" s="63">
        <f>IF(($E71      =0),0,(($P71      /$E71      )*100))</f>
        <v>46.028145347616046</v>
      </c>
      <c r="U73" s="65">
        <f>IF($E71   =0,0,($Q71   /$E71 )*100)</f>
        <v>35.866427221172017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23805000</v>
      </c>
      <c r="C74" s="120">
        <f>SUM(C71:C72)</f>
        <v>0</v>
      </c>
      <c r="D74" s="120"/>
      <c r="E74" s="120">
        <f>$B74      +$C74      +$D74</f>
        <v>23805000</v>
      </c>
      <c r="F74" s="121">
        <f t="shared" ref="F74:O74" si="45">SUM(F71:F72)</f>
        <v>23805000</v>
      </c>
      <c r="G74" s="122">
        <f t="shared" si="45"/>
        <v>17390000</v>
      </c>
      <c r="H74" s="121">
        <f t="shared" si="45"/>
        <v>4512000</v>
      </c>
      <c r="I74" s="122">
        <f t="shared" si="45"/>
        <v>4220869</v>
      </c>
      <c r="J74" s="121">
        <f t="shared" si="45"/>
        <v>6445000</v>
      </c>
      <c r="K74" s="122">
        <f t="shared" si="45"/>
        <v>4317134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10957000</v>
      </c>
      <c r="Q74" s="122">
        <f>$I74      +$K74      +$M74      +$O74</f>
        <v>8538003</v>
      </c>
      <c r="R74" s="67">
        <f>IF(($H74      =0),0,((($J74      -$H74      )/$H74      )*100))</f>
        <v>42.841312056737593</v>
      </c>
      <c r="S74" s="68">
        <f>IF(($I74      =0),0,((($K74      -$I74      )/$I74      )*100))</f>
        <v>2.2806914879376734</v>
      </c>
      <c r="T74" s="67">
        <f>IF(($E71      =0),0,(($P71      /$E71      )*100))</f>
        <v>46.028145347616046</v>
      </c>
      <c r="U74" s="71">
        <f>IF($E71   =0,0,($Q71   /$E71 )*100)</f>
        <v>35.866427221172017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31050000</v>
      </c>
      <c r="C75" s="120">
        <f>SUM(C9:C16,C19:C25,C28:C31,C34,C37:C41,C44:C54,C57:C60,C63:C67,C71:C72)</f>
        <v>0</v>
      </c>
      <c r="D75" s="120"/>
      <c r="E75" s="120">
        <f>$B75      +$C75      +$D75</f>
        <v>31050000</v>
      </c>
      <c r="F75" s="121">
        <f t="shared" ref="F75:O75" si="46">SUM(F9:F16,F19:F25,F28:F31,F34,F37:F41,F44:F54,F57:F60,F63:F67,F71:F72)</f>
        <v>31012000</v>
      </c>
      <c r="G75" s="122">
        <f t="shared" si="46"/>
        <v>22566000</v>
      </c>
      <c r="H75" s="121">
        <f t="shared" si="46"/>
        <v>6156000</v>
      </c>
      <c r="I75" s="122">
        <f t="shared" si="46"/>
        <v>4369566</v>
      </c>
      <c r="J75" s="121">
        <f t="shared" si="46"/>
        <v>7444000</v>
      </c>
      <c r="K75" s="122">
        <f t="shared" si="46"/>
        <v>4934058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13600000</v>
      </c>
      <c r="Q75" s="122">
        <f>$I75      +$K75      +$M75      +$O75</f>
        <v>9303624</v>
      </c>
      <c r="R75" s="67">
        <f>IF(($H75      =0),0,((($J75      -$H75      )/$H75      )*100))</f>
        <v>20.92267706302794</v>
      </c>
      <c r="S75" s="68">
        <f>IF(($I75      =0),0,((($K75      -$I75      )/$I75      )*100))</f>
        <v>12.91872007425909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44.408163265306122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30.379180408163265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152</v>
      </c>
    </row>
    <row r="118" spans="1:23" x14ac:dyDescent="0.25">
      <c r="A118" s="35" t="s">
        <v>153</v>
      </c>
    </row>
    <row r="119" spans="1:23" ht="13" x14ac:dyDescent="0.3">
      <c r="A119" s="35" t="s">
        <v>154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ugyC5b5ozTzue/40ibRs/r+6OtcWRHoajyNUEzUMcuIs+Tj3+Q9sImRj3LZKSujOxJp3dopW17/rxsQXaqpUIw==" saltValue="FMYxrgd/PojJ5F3Xv7Yhg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138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1900000</v>
      </c>
      <c r="C10" s="108"/>
      <c r="D10" s="108"/>
      <c r="E10" s="108">
        <f t="shared" ref="E10:E17" si="0">$B10      +$C10      +$D10</f>
        <v>1900000</v>
      </c>
      <c r="F10" s="109">
        <v>1900000</v>
      </c>
      <c r="G10" s="110">
        <v>1900000</v>
      </c>
      <c r="H10" s="109">
        <v>148000</v>
      </c>
      <c r="I10" s="110">
        <v>148836</v>
      </c>
      <c r="J10" s="109">
        <v>256000</v>
      </c>
      <c r="K10" s="110">
        <v>256049</v>
      </c>
      <c r="L10" s="109"/>
      <c r="M10" s="110"/>
      <c r="N10" s="109"/>
      <c r="O10" s="110"/>
      <c r="P10" s="109">
        <f t="shared" ref="P10:P17" si="1">$H10      +$J10      +$L10      +$N10</f>
        <v>404000</v>
      </c>
      <c r="Q10" s="110">
        <f t="shared" ref="Q10:Q17" si="2">$I10      +$K10      +$M10      +$O10</f>
        <v>404885</v>
      </c>
      <c r="R10" s="54">
        <f t="shared" ref="R10:R17" si="3">IF(($H10      =0),0,((($J10      -$H10      )/$H10      )*100))</f>
        <v>72.972972972972968</v>
      </c>
      <c r="S10" s="55">
        <f t="shared" ref="S10:S17" si="4">IF(($I10      =0),0,((($K10      -$I10      )/$I10      )*100))</f>
        <v>72.034319653847191</v>
      </c>
      <c r="T10" s="54">
        <f t="shared" ref="T10:T16" si="5">IF(($E10      =0),0,(($P10      /$E10      )*100))</f>
        <v>21.263157894736842</v>
      </c>
      <c r="U10" s="56">
        <f t="shared" ref="U10:U16" si="6">IF(($E10      =0),0,(($Q10      /$E10      )*100))</f>
        <v>21.309736842105263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15000000</v>
      </c>
      <c r="C14" s="108"/>
      <c r="D14" s="108"/>
      <c r="E14" s="108">
        <f t="shared" si="0"/>
        <v>15000000</v>
      </c>
      <c r="F14" s="109">
        <v>15000000</v>
      </c>
      <c r="G14" s="110">
        <v>10000000</v>
      </c>
      <c r="H14" s="109">
        <v>128000</v>
      </c>
      <c r="I14" s="110"/>
      <c r="J14" s="109">
        <v>3323000</v>
      </c>
      <c r="K14" s="110">
        <v>6490578</v>
      </c>
      <c r="L14" s="109"/>
      <c r="M14" s="110"/>
      <c r="N14" s="109"/>
      <c r="O14" s="110"/>
      <c r="P14" s="109">
        <f t="shared" si="1"/>
        <v>3451000</v>
      </c>
      <c r="Q14" s="110">
        <f t="shared" si="2"/>
        <v>6490578</v>
      </c>
      <c r="R14" s="54">
        <f t="shared" si="3"/>
        <v>2496.09375</v>
      </c>
      <c r="S14" s="55">
        <f t="shared" si="4"/>
        <v>0</v>
      </c>
      <c r="T14" s="54">
        <f t="shared" si="5"/>
        <v>23.006666666666668</v>
      </c>
      <c r="U14" s="56">
        <f t="shared" si="6"/>
        <v>43.270520000000005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1000000</v>
      </c>
      <c r="C15" s="108"/>
      <c r="D15" s="108"/>
      <c r="E15" s="108">
        <f t="shared" si="0"/>
        <v>1000000</v>
      </c>
      <c r="F15" s="109">
        <v>1000000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17900000</v>
      </c>
      <c r="C17" s="111">
        <f>SUM(C9:C16)</f>
        <v>0</v>
      </c>
      <c r="D17" s="111"/>
      <c r="E17" s="111">
        <f t="shared" si="0"/>
        <v>17900000</v>
      </c>
      <c r="F17" s="112">
        <f t="shared" ref="F17:O17" si="7">SUM(F9:F16)</f>
        <v>17900000</v>
      </c>
      <c r="G17" s="113">
        <f t="shared" si="7"/>
        <v>11900000</v>
      </c>
      <c r="H17" s="112">
        <f t="shared" si="7"/>
        <v>276000</v>
      </c>
      <c r="I17" s="113">
        <f t="shared" si="7"/>
        <v>148836</v>
      </c>
      <c r="J17" s="112">
        <f t="shared" si="7"/>
        <v>3579000</v>
      </c>
      <c r="K17" s="113">
        <f t="shared" si="7"/>
        <v>6746627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3855000</v>
      </c>
      <c r="Q17" s="113">
        <f t="shared" si="2"/>
        <v>6895463</v>
      </c>
      <c r="R17" s="58">
        <f t="shared" si="3"/>
        <v>1196.7391304347825</v>
      </c>
      <c r="S17" s="59">
        <f t="shared" si="4"/>
        <v>4432.926845655621</v>
      </c>
      <c r="T17" s="58">
        <f>IF((SUM($E9:$E14))=0,0,(P17/(SUM($E9:$E14))*100))</f>
        <v>22.810650887573964</v>
      </c>
      <c r="U17" s="60">
        <f>IF((SUM($E9:$E14))=0,0,(Q17/(SUM($E9:$E14))*100))</f>
        <v>40.801556213017754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1461000</v>
      </c>
      <c r="C34" s="108"/>
      <c r="D34" s="108"/>
      <c r="E34" s="108">
        <f>$B34      +$C34      +$D34</f>
        <v>1461000</v>
      </c>
      <c r="F34" s="109">
        <v>1461000</v>
      </c>
      <c r="G34" s="110">
        <v>1021000</v>
      </c>
      <c r="H34" s="109">
        <v>98000</v>
      </c>
      <c r="I34" s="110">
        <v>97454</v>
      </c>
      <c r="J34" s="109">
        <v>511000</v>
      </c>
      <c r="K34" s="110">
        <v>511677</v>
      </c>
      <c r="L34" s="109"/>
      <c r="M34" s="110"/>
      <c r="N34" s="109"/>
      <c r="O34" s="110"/>
      <c r="P34" s="109">
        <f>$H34      +$J34      +$L34      +$N34</f>
        <v>609000</v>
      </c>
      <c r="Q34" s="110">
        <f>$I34      +$K34      +$M34      +$O34</f>
        <v>609131</v>
      </c>
      <c r="R34" s="54">
        <f>IF(($H34      =0),0,((($J34      -$H34      )/$H34      )*100))</f>
        <v>421.42857142857144</v>
      </c>
      <c r="S34" s="55">
        <f>IF(($I34      =0),0,((($K34      -$I34      )/$I34      )*100))</f>
        <v>425.04463644386067</v>
      </c>
      <c r="T34" s="54">
        <f>IF(($E34      =0),0,(($P34      /$E34      )*100))</f>
        <v>41.683778234086247</v>
      </c>
      <c r="U34" s="56">
        <f>IF(($E34      =0),0,(($Q34      /$E34      )*100))</f>
        <v>41.692744695414099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1461000</v>
      </c>
      <c r="C35" s="111">
        <f>C34</f>
        <v>0</v>
      </c>
      <c r="D35" s="111"/>
      <c r="E35" s="111">
        <f>$B35      +$C35      +$D35</f>
        <v>1461000</v>
      </c>
      <c r="F35" s="112">
        <f t="shared" ref="F35:O35" si="17">F34</f>
        <v>1461000</v>
      </c>
      <c r="G35" s="113">
        <f t="shared" si="17"/>
        <v>1021000</v>
      </c>
      <c r="H35" s="112">
        <f t="shared" si="17"/>
        <v>98000</v>
      </c>
      <c r="I35" s="113">
        <f t="shared" si="17"/>
        <v>97454</v>
      </c>
      <c r="J35" s="112">
        <f t="shared" si="17"/>
        <v>511000</v>
      </c>
      <c r="K35" s="113">
        <f t="shared" si="17"/>
        <v>511677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609000</v>
      </c>
      <c r="Q35" s="113">
        <f>$I35      +$K35      +$M35      +$O35</f>
        <v>609131</v>
      </c>
      <c r="R35" s="58">
        <f>IF(($H35      =0),0,((($J35      -$H35      )/$H35      )*100))</f>
        <v>421.42857142857144</v>
      </c>
      <c r="S35" s="59">
        <f>IF(($I35      =0),0,((($K35      -$I35      )/$I35      )*100))</f>
        <v>425.04463644386067</v>
      </c>
      <c r="T35" s="58">
        <f>IF($E35   =0,0,($P35   /$E35   )*100)</f>
        <v>41.683778234086247</v>
      </c>
      <c r="U35" s="60">
        <f>IF($E35   =0,0,($Q35   /$E35   )*100)</f>
        <v>41.692744695414099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10000000</v>
      </c>
      <c r="C37" s="108"/>
      <c r="D37" s="108"/>
      <c r="E37" s="108">
        <f t="shared" ref="E37:E42" si="18">$B37      +$C37      +$D37</f>
        <v>10000000</v>
      </c>
      <c r="F37" s="109">
        <v>10000000</v>
      </c>
      <c r="G37" s="110">
        <v>4500000</v>
      </c>
      <c r="H37" s="109"/>
      <c r="I37" s="110"/>
      <c r="J37" s="109">
        <v>77000</v>
      </c>
      <c r="K37" s="110">
        <v>215188</v>
      </c>
      <c r="L37" s="109"/>
      <c r="M37" s="110"/>
      <c r="N37" s="109"/>
      <c r="O37" s="110"/>
      <c r="P37" s="109">
        <f t="shared" ref="P37:P42" si="19">$H37      +$J37      +$L37      +$N37</f>
        <v>77000</v>
      </c>
      <c r="Q37" s="110">
        <f t="shared" ref="Q37:Q42" si="20">$I37      +$K37      +$M37      +$O37</f>
        <v>215188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0.77</v>
      </c>
      <c r="U37" s="56">
        <f t="shared" ref="U37:U41" si="24">IF(($E37      =0),0,(($Q37      /$E37      )*100))</f>
        <v>2.1518800000000002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10000000</v>
      </c>
      <c r="C42" s="111">
        <f>SUM(C37:C41)</f>
        <v>0</v>
      </c>
      <c r="D42" s="111"/>
      <c r="E42" s="111">
        <f t="shared" si="18"/>
        <v>10000000</v>
      </c>
      <c r="F42" s="112">
        <f t="shared" ref="F42:O42" si="25">SUM(F37:F41)</f>
        <v>10000000</v>
      </c>
      <c r="G42" s="113">
        <f t="shared" si="25"/>
        <v>4500000</v>
      </c>
      <c r="H42" s="112">
        <f t="shared" si="25"/>
        <v>0</v>
      </c>
      <c r="I42" s="113">
        <f t="shared" si="25"/>
        <v>0</v>
      </c>
      <c r="J42" s="112">
        <f t="shared" si="25"/>
        <v>77000</v>
      </c>
      <c r="K42" s="113">
        <f t="shared" si="25"/>
        <v>215188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77000</v>
      </c>
      <c r="Q42" s="113">
        <f t="shared" si="20"/>
        <v>215188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0.77</v>
      </c>
      <c r="U42" s="60">
        <f>IF((+$E37+$E40) =0,0,(Q42   /(+$E37+$E40) )*100)</f>
        <v>2.1518800000000002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7000000</v>
      </c>
      <c r="C53" s="108"/>
      <c r="D53" s="108"/>
      <c r="E53" s="108">
        <f t="shared" si="26"/>
        <v>7000000</v>
      </c>
      <c r="F53" s="109">
        <v>7000000</v>
      </c>
      <c r="G53" s="110">
        <v>6000000</v>
      </c>
      <c r="H53" s="109">
        <v>1872000</v>
      </c>
      <c r="I53" s="110">
        <v>1871622</v>
      </c>
      <c r="J53" s="109">
        <v>3091000</v>
      </c>
      <c r="K53" s="110">
        <v>3091096</v>
      </c>
      <c r="L53" s="109"/>
      <c r="M53" s="110"/>
      <c r="N53" s="109"/>
      <c r="O53" s="110"/>
      <c r="P53" s="109">
        <f t="shared" si="27"/>
        <v>4963000</v>
      </c>
      <c r="Q53" s="110">
        <f t="shared" si="28"/>
        <v>4962718</v>
      </c>
      <c r="R53" s="54">
        <f t="shared" si="29"/>
        <v>65.117521367521363</v>
      </c>
      <c r="S53" s="55">
        <f t="shared" si="30"/>
        <v>65.155998380014765</v>
      </c>
      <c r="T53" s="54">
        <f t="shared" si="31"/>
        <v>70.899999999999991</v>
      </c>
      <c r="U53" s="56">
        <f t="shared" si="32"/>
        <v>70.895971428571428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7000000</v>
      </c>
      <c r="C55" s="111">
        <f>SUM(C44:C54)</f>
        <v>0</v>
      </c>
      <c r="D55" s="111"/>
      <c r="E55" s="111">
        <f t="shared" si="26"/>
        <v>7000000</v>
      </c>
      <c r="F55" s="112">
        <f t="shared" ref="F55:O55" si="33">SUM(F44:F54)</f>
        <v>7000000</v>
      </c>
      <c r="G55" s="113">
        <f t="shared" si="33"/>
        <v>6000000</v>
      </c>
      <c r="H55" s="112">
        <f t="shared" si="33"/>
        <v>1872000</v>
      </c>
      <c r="I55" s="113">
        <f t="shared" si="33"/>
        <v>1871622</v>
      </c>
      <c r="J55" s="112">
        <f t="shared" si="33"/>
        <v>3091000</v>
      </c>
      <c r="K55" s="113">
        <f t="shared" si="33"/>
        <v>3091096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4963000</v>
      </c>
      <c r="Q55" s="113">
        <f t="shared" si="28"/>
        <v>4962718</v>
      </c>
      <c r="R55" s="58">
        <f t="shared" si="29"/>
        <v>65.117521367521363</v>
      </c>
      <c r="S55" s="59">
        <f t="shared" si="30"/>
        <v>65.155998380014765</v>
      </c>
      <c r="T55" s="58">
        <f>IF((+$E45+$E47+$E49+$E50+$E53) =0,0,(P55   /(+$E45+$E47+$E49+$E50+$E53) )*100)</f>
        <v>70.899999999999991</v>
      </c>
      <c r="U55" s="60">
        <f>IF((+$E45+$E47+$E49+$E50+$E53) =0,0,(Q55   /(+$E45+$E47+$E49+$E50+$E53) )*100)</f>
        <v>70.895971428571428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36361000</v>
      </c>
      <c r="C69" s="120">
        <f>SUM(C9:C16,C19:C25,C28:C31,C34,C37:C41,C44:C54,C57:C60,C63:C67)</f>
        <v>0</v>
      </c>
      <c r="D69" s="120"/>
      <c r="E69" s="120">
        <f t="shared" si="35"/>
        <v>36361000</v>
      </c>
      <c r="F69" s="121">
        <f t="shared" ref="F69:O69" si="43">SUM(F9:F16,F19:F25,F28:F31,F34,F37:F41,F44:F54,F57:F60,F63:F67)</f>
        <v>36361000</v>
      </c>
      <c r="G69" s="122">
        <f t="shared" si="43"/>
        <v>23421000</v>
      </c>
      <c r="H69" s="121">
        <f t="shared" si="43"/>
        <v>2246000</v>
      </c>
      <c r="I69" s="122">
        <f t="shared" si="43"/>
        <v>2117912</v>
      </c>
      <c r="J69" s="121">
        <f t="shared" si="43"/>
        <v>7258000</v>
      </c>
      <c r="K69" s="122">
        <f t="shared" si="43"/>
        <v>10564588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9504000</v>
      </c>
      <c r="Q69" s="122">
        <f t="shared" si="37"/>
        <v>12682500</v>
      </c>
      <c r="R69" s="67">
        <f t="shared" si="38"/>
        <v>223.15227070347285</v>
      </c>
      <c r="S69" s="68">
        <f t="shared" si="39"/>
        <v>398.82091418340326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26.877067956222955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35.865784338678203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29765000</v>
      </c>
      <c r="C71" s="108"/>
      <c r="D71" s="108"/>
      <c r="E71" s="108">
        <f>$B71      +$C71      +$D71</f>
        <v>29765000</v>
      </c>
      <c r="F71" s="109">
        <v>29765000</v>
      </c>
      <c r="G71" s="110">
        <v>13857000</v>
      </c>
      <c r="H71" s="109">
        <v>1378000</v>
      </c>
      <c r="I71" s="110">
        <v>1378442</v>
      </c>
      <c r="J71" s="109">
        <v>7691000</v>
      </c>
      <c r="K71" s="110">
        <v>7690677</v>
      </c>
      <c r="L71" s="109"/>
      <c r="M71" s="110"/>
      <c r="N71" s="109"/>
      <c r="O71" s="110"/>
      <c r="P71" s="109">
        <f>$H71      +$J71      +$L71      +$N71</f>
        <v>9069000</v>
      </c>
      <c r="Q71" s="110">
        <f>$I71      +$K71      +$M71      +$O71</f>
        <v>9069119</v>
      </c>
      <c r="R71" s="54">
        <f>IF(($H71      =0),0,((($J71      -$H71      )/$H71      )*100))</f>
        <v>458.12772133526846</v>
      </c>
      <c r="S71" s="55">
        <f>IF(($I71      =0),0,((($K71      -$I71      )/$I71      )*100))</f>
        <v>457.92532438796843</v>
      </c>
      <c r="T71" s="54">
        <f>IF(($E71      =0),0,(($P71      /$E71      )*100))</f>
        <v>30.468671258189151</v>
      </c>
      <c r="U71" s="56">
        <f>IF(($E71      =0),0,(($Q71      /$E71      )*100))</f>
        <v>30.469071056610115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29765000</v>
      </c>
      <c r="C73" s="117">
        <f>SUM(C71:C72)</f>
        <v>0</v>
      </c>
      <c r="D73" s="117"/>
      <c r="E73" s="117">
        <f>$B73      +$C73      +$D73</f>
        <v>29765000</v>
      </c>
      <c r="F73" s="118">
        <f t="shared" ref="F73:O73" si="44">SUM(F71:F72)</f>
        <v>29765000</v>
      </c>
      <c r="G73" s="119">
        <f t="shared" si="44"/>
        <v>13857000</v>
      </c>
      <c r="H73" s="118">
        <f t="shared" si="44"/>
        <v>1378000</v>
      </c>
      <c r="I73" s="119">
        <f t="shared" si="44"/>
        <v>1378442</v>
      </c>
      <c r="J73" s="118">
        <f t="shared" si="44"/>
        <v>7691000</v>
      </c>
      <c r="K73" s="119">
        <f t="shared" si="44"/>
        <v>7690677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9069000</v>
      </c>
      <c r="Q73" s="119">
        <f>$I73      +$K73      +$M73      +$O73</f>
        <v>9069119</v>
      </c>
      <c r="R73" s="63">
        <f>IF(($H73      =0),0,((($J73      -$H73      )/$H73      )*100))</f>
        <v>458.12772133526846</v>
      </c>
      <c r="S73" s="64">
        <f>IF(($I73      =0),0,((($K73      -$I73      )/$I73      )*100))</f>
        <v>457.92532438796843</v>
      </c>
      <c r="T73" s="63">
        <f>IF(($E71      =0),0,(($P71      /$E71      )*100))</f>
        <v>30.468671258189151</v>
      </c>
      <c r="U73" s="65">
        <f>IF($E71   =0,0,($Q71   /$E71 )*100)</f>
        <v>30.469071056610115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29765000</v>
      </c>
      <c r="C74" s="120">
        <f>SUM(C71:C72)</f>
        <v>0</v>
      </c>
      <c r="D74" s="120"/>
      <c r="E74" s="120">
        <f>$B74      +$C74      +$D74</f>
        <v>29765000</v>
      </c>
      <c r="F74" s="121">
        <f t="shared" ref="F74:O74" si="45">SUM(F71:F72)</f>
        <v>29765000</v>
      </c>
      <c r="G74" s="122">
        <f t="shared" si="45"/>
        <v>13857000</v>
      </c>
      <c r="H74" s="121">
        <f t="shared" si="45"/>
        <v>1378000</v>
      </c>
      <c r="I74" s="122">
        <f t="shared" si="45"/>
        <v>1378442</v>
      </c>
      <c r="J74" s="121">
        <f t="shared" si="45"/>
        <v>7691000</v>
      </c>
      <c r="K74" s="122">
        <f t="shared" si="45"/>
        <v>7690677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9069000</v>
      </c>
      <c r="Q74" s="122">
        <f>$I74      +$K74      +$M74      +$O74</f>
        <v>9069119</v>
      </c>
      <c r="R74" s="67">
        <f>IF(($H74      =0),0,((($J74      -$H74      )/$H74      )*100))</f>
        <v>458.12772133526846</v>
      </c>
      <c r="S74" s="68">
        <f>IF(($I74      =0),0,((($K74      -$I74      )/$I74      )*100))</f>
        <v>457.92532438796843</v>
      </c>
      <c r="T74" s="67">
        <f>IF(($E71      =0),0,(($P71      /$E71      )*100))</f>
        <v>30.468671258189151</v>
      </c>
      <c r="U74" s="71">
        <f>IF($E71   =0,0,($Q71   /$E71 )*100)</f>
        <v>30.469071056610115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66126000</v>
      </c>
      <c r="C75" s="120">
        <f>SUM(C9:C16,C19:C25,C28:C31,C34,C37:C41,C44:C54,C57:C60,C63:C67,C71:C72)</f>
        <v>0</v>
      </c>
      <c r="D75" s="120"/>
      <c r="E75" s="120">
        <f>$B75      +$C75      +$D75</f>
        <v>66126000</v>
      </c>
      <c r="F75" s="121">
        <f t="shared" ref="F75:O75" si="46">SUM(F9:F16,F19:F25,F28:F31,F34,F37:F41,F44:F54,F57:F60,F63:F67,F71:F72)</f>
        <v>66126000</v>
      </c>
      <c r="G75" s="122">
        <f t="shared" si="46"/>
        <v>37278000</v>
      </c>
      <c r="H75" s="121">
        <f t="shared" si="46"/>
        <v>3624000</v>
      </c>
      <c r="I75" s="122">
        <f t="shared" si="46"/>
        <v>3496354</v>
      </c>
      <c r="J75" s="121">
        <f t="shared" si="46"/>
        <v>14949000</v>
      </c>
      <c r="K75" s="122">
        <f t="shared" si="46"/>
        <v>18255265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18573000</v>
      </c>
      <c r="Q75" s="122">
        <f>$I75      +$K75      +$M75      +$O75</f>
        <v>21751619</v>
      </c>
      <c r="R75" s="67">
        <f>IF(($H75      =0),0,((($J75      -$H75      )/$H75      )*100))</f>
        <v>312.5</v>
      </c>
      <c r="S75" s="68">
        <f>IF(($I75      =0),0,((($K75      -$I75      )/$I75      )*100))</f>
        <v>422.12290288683585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28.518564014372139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33.399285999447223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152</v>
      </c>
    </row>
    <row r="118" spans="1:23" x14ac:dyDescent="0.25">
      <c r="A118" s="35" t="s">
        <v>153</v>
      </c>
    </row>
    <row r="119" spans="1:23" ht="13" x14ac:dyDescent="0.3">
      <c r="A119" s="35" t="s">
        <v>154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5V8u7muqXI+39QkpJwGdxhEUJirogPdpEEDC2YSoWbh05DAYZnmWRumLles85gJgtxq+myNm/7NNu2SPJZmRrQ==" saltValue="+SAGKwmR0jzOMpHCXhnSE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139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1000000</v>
      </c>
      <c r="C10" s="108"/>
      <c r="D10" s="108"/>
      <c r="E10" s="108">
        <f t="shared" ref="E10:E17" si="0">$B10      +$C10      +$D10</f>
        <v>1000000</v>
      </c>
      <c r="F10" s="109">
        <v>1000000</v>
      </c>
      <c r="G10" s="110">
        <v>1000000</v>
      </c>
      <c r="H10" s="109">
        <v>352000</v>
      </c>
      <c r="I10" s="110">
        <v>351506</v>
      </c>
      <c r="J10" s="109">
        <v>51000</v>
      </c>
      <c r="K10" s="110">
        <v>75229</v>
      </c>
      <c r="L10" s="109"/>
      <c r="M10" s="110"/>
      <c r="N10" s="109"/>
      <c r="O10" s="110"/>
      <c r="P10" s="109">
        <f t="shared" ref="P10:P17" si="1">$H10      +$J10      +$L10      +$N10</f>
        <v>403000</v>
      </c>
      <c r="Q10" s="110">
        <f t="shared" ref="Q10:Q17" si="2">$I10      +$K10      +$M10      +$O10</f>
        <v>426735</v>
      </c>
      <c r="R10" s="54">
        <f t="shared" ref="R10:R17" si="3">IF(($H10      =0),0,((($J10      -$H10      )/$H10      )*100))</f>
        <v>-85.51136363636364</v>
      </c>
      <c r="S10" s="55">
        <f t="shared" ref="S10:S17" si="4">IF(($I10      =0),0,((($K10      -$I10      )/$I10      )*100))</f>
        <v>-78.598089364050679</v>
      </c>
      <c r="T10" s="54">
        <f t="shared" ref="T10:T16" si="5">IF(($E10      =0),0,(($P10      /$E10      )*100))</f>
        <v>40.300000000000004</v>
      </c>
      <c r="U10" s="56">
        <f t="shared" ref="U10:U16" si="6">IF(($E10      =0),0,(($Q10      /$E10      )*100))</f>
        <v>42.673499999999997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1000000</v>
      </c>
      <c r="C17" s="111">
        <f>SUM(C9:C16)</f>
        <v>0</v>
      </c>
      <c r="D17" s="111"/>
      <c r="E17" s="111">
        <f t="shared" si="0"/>
        <v>1000000</v>
      </c>
      <c r="F17" s="112">
        <f t="shared" ref="F17:O17" si="7">SUM(F9:F16)</f>
        <v>1000000</v>
      </c>
      <c r="G17" s="113">
        <f t="shared" si="7"/>
        <v>1000000</v>
      </c>
      <c r="H17" s="112">
        <f t="shared" si="7"/>
        <v>352000</v>
      </c>
      <c r="I17" s="113">
        <f t="shared" si="7"/>
        <v>351506</v>
      </c>
      <c r="J17" s="112">
        <f t="shared" si="7"/>
        <v>51000</v>
      </c>
      <c r="K17" s="113">
        <f t="shared" si="7"/>
        <v>75229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403000</v>
      </c>
      <c r="Q17" s="113">
        <f t="shared" si="2"/>
        <v>426735</v>
      </c>
      <c r="R17" s="58">
        <f t="shared" si="3"/>
        <v>-85.51136363636364</v>
      </c>
      <c r="S17" s="59">
        <f t="shared" si="4"/>
        <v>-78.598089364050679</v>
      </c>
      <c r="T17" s="58">
        <f>IF((SUM($E9:$E14))=0,0,(P17/(SUM($E9:$E14))*100))</f>
        <v>40.300000000000004</v>
      </c>
      <c r="U17" s="60">
        <f>IF((SUM($E9:$E14))=0,0,(Q17/(SUM($E9:$E14))*100))</f>
        <v>42.673499999999997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2843000</v>
      </c>
      <c r="C31" s="108"/>
      <c r="D31" s="108"/>
      <c r="E31" s="108">
        <f>$B31      +$C31      +$D31</f>
        <v>2843000</v>
      </c>
      <c r="F31" s="109">
        <v>2843000</v>
      </c>
      <c r="G31" s="110">
        <v>1990000</v>
      </c>
      <c r="H31" s="109">
        <v>1152000</v>
      </c>
      <c r="I31" s="110">
        <v>802495</v>
      </c>
      <c r="J31" s="109">
        <v>579000</v>
      </c>
      <c r="K31" s="110">
        <v>893815</v>
      </c>
      <c r="L31" s="109"/>
      <c r="M31" s="110"/>
      <c r="N31" s="109"/>
      <c r="O31" s="110"/>
      <c r="P31" s="109">
        <f>$H31      +$J31      +$L31      +$N31</f>
        <v>1731000</v>
      </c>
      <c r="Q31" s="110">
        <f>$I31      +$K31      +$M31      +$O31</f>
        <v>1696310</v>
      </c>
      <c r="R31" s="54">
        <f>IF(($H31      =0),0,((($J31      -$H31      )/$H31      )*100))</f>
        <v>-49.739583333333329</v>
      </c>
      <c r="S31" s="55">
        <f>IF(($I31      =0),0,((($K31      -$I31      )/$I31      )*100))</f>
        <v>11.379510152711232</v>
      </c>
      <c r="T31" s="54">
        <f>IF(($E31      =0),0,(($P31      /$E31      )*100))</f>
        <v>60.886387618712625</v>
      </c>
      <c r="U31" s="56">
        <f>IF(($E31      =0),0,(($Q31      /$E31      )*100))</f>
        <v>59.666197678508617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2843000</v>
      </c>
      <c r="C32" s="111">
        <f>SUM(C28:C31)</f>
        <v>0</v>
      </c>
      <c r="D32" s="111"/>
      <c r="E32" s="111">
        <f>$B32      +$C32      +$D32</f>
        <v>2843000</v>
      </c>
      <c r="F32" s="112">
        <f t="shared" ref="F32:O32" si="16">SUM(F28:F31)</f>
        <v>2843000</v>
      </c>
      <c r="G32" s="113">
        <f t="shared" si="16"/>
        <v>1990000</v>
      </c>
      <c r="H32" s="112">
        <f t="shared" si="16"/>
        <v>1152000</v>
      </c>
      <c r="I32" s="113">
        <f t="shared" si="16"/>
        <v>802495</v>
      </c>
      <c r="J32" s="112">
        <f t="shared" si="16"/>
        <v>579000</v>
      </c>
      <c r="K32" s="113">
        <f t="shared" si="16"/>
        <v>893815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1731000</v>
      </c>
      <c r="Q32" s="113">
        <f>$I32      +$K32      +$M32      +$O32</f>
        <v>1696310</v>
      </c>
      <c r="R32" s="58">
        <f>IF(($H32      =0),0,((($J32      -$H32      )/$H32      )*100))</f>
        <v>-49.739583333333329</v>
      </c>
      <c r="S32" s="59">
        <f>IF(($I32      =0),0,((($K32      -$I32      )/$I32      )*100))</f>
        <v>11.379510152711232</v>
      </c>
      <c r="T32" s="58">
        <f>IF($E32   =0,0,($P32   /$E32   )*100)</f>
        <v>60.886387618712625</v>
      </c>
      <c r="U32" s="60">
        <f>IF($E32   =0,0,($Q32   /$E32   )*100)</f>
        <v>59.666197678508617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2293000</v>
      </c>
      <c r="C34" s="108"/>
      <c r="D34" s="108"/>
      <c r="E34" s="108">
        <f>$B34      +$C34      +$D34</f>
        <v>2293000</v>
      </c>
      <c r="F34" s="109">
        <v>2293000</v>
      </c>
      <c r="G34" s="110">
        <v>1605000</v>
      </c>
      <c r="H34" s="109">
        <v>300000</v>
      </c>
      <c r="I34" s="110">
        <v>300086</v>
      </c>
      <c r="J34" s="109">
        <v>524000</v>
      </c>
      <c r="K34" s="110">
        <v>517922</v>
      </c>
      <c r="L34" s="109"/>
      <c r="M34" s="110"/>
      <c r="N34" s="109"/>
      <c r="O34" s="110"/>
      <c r="P34" s="109">
        <f>$H34      +$J34      +$L34      +$N34</f>
        <v>824000</v>
      </c>
      <c r="Q34" s="110">
        <f>$I34      +$K34      +$M34      +$O34</f>
        <v>818008</v>
      </c>
      <c r="R34" s="54">
        <f>IF(($H34      =0),0,((($J34      -$H34      )/$H34      )*100))</f>
        <v>74.666666666666671</v>
      </c>
      <c r="S34" s="55">
        <f>IF(($I34      =0),0,((($K34      -$I34      )/$I34      )*100))</f>
        <v>72.591190525382714</v>
      </c>
      <c r="T34" s="54">
        <f>IF(($E34      =0),0,(($P34      /$E34      )*100))</f>
        <v>35.935455734845178</v>
      </c>
      <c r="U34" s="56">
        <f>IF(($E34      =0),0,(($Q34      /$E34      )*100))</f>
        <v>35.674138682948104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2293000</v>
      </c>
      <c r="C35" s="111">
        <f>C34</f>
        <v>0</v>
      </c>
      <c r="D35" s="111"/>
      <c r="E35" s="111">
        <f>$B35      +$C35      +$D35</f>
        <v>2293000</v>
      </c>
      <c r="F35" s="112">
        <f t="shared" ref="F35:O35" si="17">F34</f>
        <v>2293000</v>
      </c>
      <c r="G35" s="113">
        <f t="shared" si="17"/>
        <v>1605000</v>
      </c>
      <c r="H35" s="112">
        <f t="shared" si="17"/>
        <v>300000</v>
      </c>
      <c r="I35" s="113">
        <f t="shared" si="17"/>
        <v>300086</v>
      </c>
      <c r="J35" s="112">
        <f t="shared" si="17"/>
        <v>524000</v>
      </c>
      <c r="K35" s="113">
        <f t="shared" si="17"/>
        <v>517922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824000</v>
      </c>
      <c r="Q35" s="113">
        <f>$I35      +$K35      +$M35      +$O35</f>
        <v>818008</v>
      </c>
      <c r="R35" s="58">
        <f>IF(($H35      =0),0,((($J35      -$H35      )/$H35      )*100))</f>
        <v>74.666666666666671</v>
      </c>
      <c r="S35" s="59">
        <f>IF(($I35      =0),0,((($K35      -$I35      )/$I35      )*100))</f>
        <v>72.591190525382714</v>
      </c>
      <c r="T35" s="58">
        <f>IF($E35   =0,0,($P35   /$E35   )*100)</f>
        <v>35.935455734845178</v>
      </c>
      <c r="U35" s="60">
        <f>IF($E35   =0,0,($Q35   /$E35   )*100)</f>
        <v>35.674138682948104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0</v>
      </c>
      <c r="C42" s="111">
        <f>SUM(C37:C41)</f>
        <v>0</v>
      </c>
      <c r="D42" s="111"/>
      <c r="E42" s="111">
        <f t="shared" si="18"/>
        <v>0</v>
      </c>
      <c r="F42" s="112">
        <f t="shared" ref="F42:O42" si="25">SUM(F37:F41)</f>
        <v>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6136000</v>
      </c>
      <c r="C69" s="120">
        <f>SUM(C9:C16,C19:C25,C28:C31,C34,C37:C41,C44:C54,C57:C60,C63:C67)</f>
        <v>0</v>
      </c>
      <c r="D69" s="120"/>
      <c r="E69" s="120">
        <f t="shared" si="35"/>
        <v>6136000</v>
      </c>
      <c r="F69" s="121">
        <f t="shared" ref="F69:O69" si="43">SUM(F9:F16,F19:F25,F28:F31,F34,F37:F41,F44:F54,F57:F60,F63:F67)</f>
        <v>6136000</v>
      </c>
      <c r="G69" s="122">
        <f t="shared" si="43"/>
        <v>4595000</v>
      </c>
      <c r="H69" s="121">
        <f t="shared" si="43"/>
        <v>1804000</v>
      </c>
      <c r="I69" s="122">
        <f t="shared" si="43"/>
        <v>1454087</v>
      </c>
      <c r="J69" s="121">
        <f t="shared" si="43"/>
        <v>1154000</v>
      </c>
      <c r="K69" s="122">
        <f t="shared" si="43"/>
        <v>1486966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2958000</v>
      </c>
      <c r="Q69" s="122">
        <f t="shared" si="37"/>
        <v>2941053</v>
      </c>
      <c r="R69" s="67">
        <f t="shared" si="38"/>
        <v>-36.031042128603104</v>
      </c>
      <c r="S69" s="68">
        <f t="shared" si="39"/>
        <v>2.2611439343037936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48.207301173402868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47.931111473272495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IF(($H71      =0),0,((($J71      -$H71      )/$H71      )*100))</f>
        <v>0</v>
      </c>
      <c r="S71" s="55">
        <f>IF(($I71      =0),0,((($K71      -$I71      )/$I71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IF(($H73      =0),0,((($J73      -$H73      )/$H73      )*100))</f>
        <v>0</v>
      </c>
      <c r="S73" s="64">
        <f>IF(($I73      =0),0,((($K73      -$I73      )/$I73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IF(($H74      =0),0,((($J74      -$H74      )/$H74      )*100))</f>
        <v>0</v>
      </c>
      <c r="S74" s="68">
        <f>IF(($I74      =0),0,((($K74      -$I74      )/$I74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6136000</v>
      </c>
      <c r="C75" s="120">
        <f>SUM(C9:C16,C19:C25,C28:C31,C34,C37:C41,C44:C54,C57:C60,C63:C67,C71:C72)</f>
        <v>0</v>
      </c>
      <c r="D75" s="120"/>
      <c r="E75" s="120">
        <f>$B75      +$C75      +$D75</f>
        <v>6136000</v>
      </c>
      <c r="F75" s="121">
        <f t="shared" ref="F75:O75" si="46">SUM(F9:F16,F19:F25,F28:F31,F34,F37:F41,F44:F54,F57:F60,F63:F67,F71:F72)</f>
        <v>6136000</v>
      </c>
      <c r="G75" s="122">
        <f t="shared" si="46"/>
        <v>4595000</v>
      </c>
      <c r="H75" s="121">
        <f t="shared" si="46"/>
        <v>1804000</v>
      </c>
      <c r="I75" s="122">
        <f t="shared" si="46"/>
        <v>1454087</v>
      </c>
      <c r="J75" s="121">
        <f t="shared" si="46"/>
        <v>1154000</v>
      </c>
      <c r="K75" s="122">
        <f t="shared" si="46"/>
        <v>1486966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2958000</v>
      </c>
      <c r="Q75" s="122">
        <f>$I75      +$K75      +$M75      +$O75</f>
        <v>2941053</v>
      </c>
      <c r="R75" s="67">
        <f>IF(($H75      =0),0,((($J75      -$H75      )/$H75      )*100))</f>
        <v>-36.031042128603104</v>
      </c>
      <c r="S75" s="68">
        <f>IF(($I75      =0),0,((($K75      -$I75      )/$I75      )*100))</f>
        <v>2.2611439343037936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48.207301173402868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47.931111473272495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152</v>
      </c>
    </row>
    <row r="118" spans="1:23" x14ac:dyDescent="0.25">
      <c r="A118" s="35" t="s">
        <v>153</v>
      </c>
    </row>
    <row r="119" spans="1:23" ht="13" x14ac:dyDescent="0.3">
      <c r="A119" s="35" t="s">
        <v>154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PehDTgYhEYs/8i0+wab2gZw7QbRSLE9aKoW7Lv+OWZ9qkd/xsZqrw+nCeGZ6VHvvFfCBbtpBxTQQEmlQXicp2A==" saltValue="06HzGiP5SW7YmC5dKtMII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140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1900000</v>
      </c>
      <c r="C10" s="108"/>
      <c r="D10" s="108"/>
      <c r="E10" s="108">
        <f t="shared" ref="E10:E17" si="0">$B10      +$C10      +$D10</f>
        <v>1900000</v>
      </c>
      <c r="F10" s="109">
        <v>1900000</v>
      </c>
      <c r="G10" s="110">
        <v>1900000</v>
      </c>
      <c r="H10" s="109"/>
      <c r="I10" s="110">
        <v>224909</v>
      </c>
      <c r="J10" s="109">
        <v>136000</v>
      </c>
      <c r="K10" s="110">
        <v>432211</v>
      </c>
      <c r="L10" s="109"/>
      <c r="M10" s="110"/>
      <c r="N10" s="109"/>
      <c r="O10" s="110"/>
      <c r="P10" s="109">
        <f t="shared" ref="P10:P17" si="1">$H10      +$J10      +$L10      +$N10</f>
        <v>136000</v>
      </c>
      <c r="Q10" s="110">
        <f t="shared" ref="Q10:Q17" si="2">$I10      +$K10      +$M10      +$O10</f>
        <v>657120</v>
      </c>
      <c r="R10" s="54">
        <f t="shared" ref="R10:R17" si="3">IF(($H10      =0),0,((($J10      -$H10      )/$H10      )*100))</f>
        <v>0</v>
      </c>
      <c r="S10" s="55">
        <f t="shared" ref="S10:S17" si="4">IF(($I10      =0),0,((($K10      -$I10      )/$I10      )*100))</f>
        <v>92.171500473524844</v>
      </c>
      <c r="T10" s="54">
        <f t="shared" ref="T10:T16" si="5">IF(($E10      =0),0,(($P10      /$E10      )*100))</f>
        <v>7.1578947368421044</v>
      </c>
      <c r="U10" s="56">
        <f t="shared" ref="U10:U16" si="6">IF(($E10      =0),0,(($Q10      /$E10      )*100))</f>
        <v>34.585263157894737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1900000</v>
      </c>
      <c r="C17" s="111">
        <f>SUM(C9:C16)</f>
        <v>0</v>
      </c>
      <c r="D17" s="111"/>
      <c r="E17" s="111">
        <f t="shared" si="0"/>
        <v>1900000</v>
      </c>
      <c r="F17" s="112">
        <f t="shared" ref="F17:O17" si="7">SUM(F9:F16)</f>
        <v>1900000</v>
      </c>
      <c r="G17" s="113">
        <f t="shared" si="7"/>
        <v>1900000</v>
      </c>
      <c r="H17" s="112">
        <f t="shared" si="7"/>
        <v>0</v>
      </c>
      <c r="I17" s="113">
        <f t="shared" si="7"/>
        <v>224909</v>
      </c>
      <c r="J17" s="112">
        <f t="shared" si="7"/>
        <v>136000</v>
      </c>
      <c r="K17" s="113">
        <f t="shared" si="7"/>
        <v>432211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136000</v>
      </c>
      <c r="Q17" s="113">
        <f t="shared" si="2"/>
        <v>657120</v>
      </c>
      <c r="R17" s="58">
        <f t="shared" si="3"/>
        <v>0</v>
      </c>
      <c r="S17" s="59">
        <f t="shared" si="4"/>
        <v>92.171500473524844</v>
      </c>
      <c r="T17" s="58">
        <f>IF((SUM($E9:$E14))=0,0,(P17/(SUM($E9:$E14))*100))</f>
        <v>7.1578947368421044</v>
      </c>
      <c r="U17" s="60">
        <f>IF((SUM($E9:$E14))=0,0,(Q17/(SUM($E9:$E14))*100))</f>
        <v>34.585263157894737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1385000</v>
      </c>
      <c r="C34" s="108"/>
      <c r="D34" s="108"/>
      <c r="E34" s="108">
        <f>$B34      +$C34      +$D34</f>
        <v>1385000</v>
      </c>
      <c r="F34" s="109">
        <v>1385000</v>
      </c>
      <c r="G34" s="110">
        <v>965000</v>
      </c>
      <c r="H34" s="109">
        <v>290000</v>
      </c>
      <c r="I34" s="110">
        <v>289901</v>
      </c>
      <c r="J34" s="109">
        <v>464000</v>
      </c>
      <c r="K34" s="110">
        <v>464511</v>
      </c>
      <c r="L34" s="109"/>
      <c r="M34" s="110"/>
      <c r="N34" s="109"/>
      <c r="O34" s="110"/>
      <c r="P34" s="109">
        <f>$H34      +$J34      +$L34      +$N34</f>
        <v>754000</v>
      </c>
      <c r="Q34" s="110">
        <f>$I34      +$K34      +$M34      +$O34</f>
        <v>754412</v>
      </c>
      <c r="R34" s="54">
        <f>IF(($H34      =0),0,((($J34      -$H34      )/$H34      )*100))</f>
        <v>60</v>
      </c>
      <c r="S34" s="55">
        <f>IF(($I34      =0),0,((($K34      -$I34      )/$I34      )*100))</f>
        <v>60.23090641287888</v>
      </c>
      <c r="T34" s="54">
        <f>IF(($E34      =0),0,(($P34      /$E34      )*100))</f>
        <v>54.440433212996389</v>
      </c>
      <c r="U34" s="56">
        <f>IF(($E34      =0),0,(($Q34      /$E34      )*100))</f>
        <v>54.470180505415165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1385000</v>
      </c>
      <c r="C35" s="111">
        <f>C34</f>
        <v>0</v>
      </c>
      <c r="D35" s="111"/>
      <c r="E35" s="111">
        <f>$B35      +$C35      +$D35</f>
        <v>1385000</v>
      </c>
      <c r="F35" s="112">
        <f t="shared" ref="F35:O35" si="17">F34</f>
        <v>1385000</v>
      </c>
      <c r="G35" s="113">
        <f t="shared" si="17"/>
        <v>965000</v>
      </c>
      <c r="H35" s="112">
        <f t="shared" si="17"/>
        <v>290000</v>
      </c>
      <c r="I35" s="113">
        <f t="shared" si="17"/>
        <v>289901</v>
      </c>
      <c r="J35" s="112">
        <f t="shared" si="17"/>
        <v>464000</v>
      </c>
      <c r="K35" s="113">
        <f t="shared" si="17"/>
        <v>464511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754000</v>
      </c>
      <c r="Q35" s="113">
        <f>$I35      +$K35      +$M35      +$O35</f>
        <v>754412</v>
      </c>
      <c r="R35" s="58">
        <f>IF(($H35      =0),0,((($J35      -$H35      )/$H35      )*100))</f>
        <v>60</v>
      </c>
      <c r="S35" s="59">
        <f>IF(($I35      =0),0,((($K35      -$I35      )/$I35      )*100))</f>
        <v>60.23090641287888</v>
      </c>
      <c r="T35" s="58">
        <f>IF($E35   =0,0,($P35   /$E35   )*100)</f>
        <v>54.440433212996389</v>
      </c>
      <c r="U35" s="60">
        <f>IF($E35   =0,0,($Q35   /$E35   )*100)</f>
        <v>54.470180505415165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0</v>
      </c>
      <c r="C42" s="111">
        <f>SUM(C37:C41)</f>
        <v>0</v>
      </c>
      <c r="D42" s="111"/>
      <c r="E42" s="111">
        <f t="shared" si="18"/>
        <v>0</v>
      </c>
      <c r="F42" s="112">
        <f t="shared" ref="F42:O42" si="25">SUM(F37:F41)</f>
        <v>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19891000</v>
      </c>
      <c r="C53" s="108"/>
      <c r="D53" s="108"/>
      <c r="E53" s="108">
        <f t="shared" si="26"/>
        <v>19891000</v>
      </c>
      <c r="F53" s="109">
        <v>19891000</v>
      </c>
      <c r="G53" s="110">
        <v>8000000</v>
      </c>
      <c r="H53" s="109">
        <v>69000</v>
      </c>
      <c r="I53" s="110"/>
      <c r="J53" s="109">
        <v>907000</v>
      </c>
      <c r="K53" s="110">
        <v>789430</v>
      </c>
      <c r="L53" s="109"/>
      <c r="M53" s="110"/>
      <c r="N53" s="109"/>
      <c r="O53" s="110"/>
      <c r="P53" s="109">
        <f t="shared" si="27"/>
        <v>976000</v>
      </c>
      <c r="Q53" s="110">
        <f t="shared" si="28"/>
        <v>789430</v>
      </c>
      <c r="R53" s="54">
        <f t="shared" si="29"/>
        <v>1214.4927536231885</v>
      </c>
      <c r="S53" s="55">
        <f t="shared" si="30"/>
        <v>0</v>
      </c>
      <c r="T53" s="54">
        <f t="shared" si="31"/>
        <v>4.9067417424966067</v>
      </c>
      <c r="U53" s="56">
        <f t="shared" si="32"/>
        <v>3.9687798501835001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19891000</v>
      </c>
      <c r="C55" s="111">
        <f>SUM(C44:C54)</f>
        <v>0</v>
      </c>
      <c r="D55" s="111"/>
      <c r="E55" s="111">
        <f t="shared" si="26"/>
        <v>19891000</v>
      </c>
      <c r="F55" s="112">
        <f t="shared" ref="F55:O55" si="33">SUM(F44:F54)</f>
        <v>19891000</v>
      </c>
      <c r="G55" s="113">
        <f t="shared" si="33"/>
        <v>8000000</v>
      </c>
      <c r="H55" s="112">
        <f t="shared" si="33"/>
        <v>69000</v>
      </c>
      <c r="I55" s="113">
        <f t="shared" si="33"/>
        <v>0</v>
      </c>
      <c r="J55" s="112">
        <f t="shared" si="33"/>
        <v>907000</v>
      </c>
      <c r="K55" s="113">
        <f t="shared" si="33"/>
        <v>789430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976000</v>
      </c>
      <c r="Q55" s="113">
        <f t="shared" si="28"/>
        <v>789430</v>
      </c>
      <c r="R55" s="58">
        <f t="shared" si="29"/>
        <v>1214.4927536231885</v>
      </c>
      <c r="S55" s="59">
        <f t="shared" si="30"/>
        <v>0</v>
      </c>
      <c r="T55" s="58">
        <f>IF((+$E45+$E47+$E49+$E50+$E53) =0,0,(P55   /(+$E45+$E47+$E49+$E50+$E53) )*100)</f>
        <v>4.9067417424966067</v>
      </c>
      <c r="U55" s="60">
        <f>IF((+$E45+$E47+$E49+$E50+$E53) =0,0,(Q55   /(+$E45+$E47+$E49+$E50+$E53) )*100)</f>
        <v>3.9687798501835001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23176000</v>
      </c>
      <c r="C69" s="120">
        <f>SUM(C9:C16,C19:C25,C28:C31,C34,C37:C41,C44:C54,C57:C60,C63:C67)</f>
        <v>0</v>
      </c>
      <c r="D69" s="120"/>
      <c r="E69" s="120">
        <f t="shared" si="35"/>
        <v>23176000</v>
      </c>
      <c r="F69" s="121">
        <f t="shared" ref="F69:O69" si="43">SUM(F9:F16,F19:F25,F28:F31,F34,F37:F41,F44:F54,F57:F60,F63:F67)</f>
        <v>23176000</v>
      </c>
      <c r="G69" s="122">
        <f t="shared" si="43"/>
        <v>10865000</v>
      </c>
      <c r="H69" s="121">
        <f t="shared" si="43"/>
        <v>359000</v>
      </c>
      <c r="I69" s="122">
        <f t="shared" si="43"/>
        <v>514810</v>
      </c>
      <c r="J69" s="121">
        <f t="shared" si="43"/>
        <v>1507000</v>
      </c>
      <c r="K69" s="122">
        <f t="shared" si="43"/>
        <v>1686152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1866000</v>
      </c>
      <c r="Q69" s="122">
        <f t="shared" si="37"/>
        <v>2200962</v>
      </c>
      <c r="R69" s="67">
        <f t="shared" si="38"/>
        <v>319.77715877437328</v>
      </c>
      <c r="S69" s="68">
        <f t="shared" si="39"/>
        <v>227.52899127833567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8.0514325163962717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9.4967293752157396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17024000</v>
      </c>
      <c r="C71" s="108"/>
      <c r="D71" s="108"/>
      <c r="E71" s="108">
        <f>$B71      +$C71      +$D71</f>
        <v>17024000</v>
      </c>
      <c r="F71" s="109">
        <v>17024000</v>
      </c>
      <c r="G71" s="110">
        <v>9636000</v>
      </c>
      <c r="H71" s="109">
        <v>1495000</v>
      </c>
      <c r="I71" s="110">
        <v>1311063</v>
      </c>
      <c r="J71" s="109">
        <v>1961000</v>
      </c>
      <c r="K71" s="110">
        <v>1654799</v>
      </c>
      <c r="L71" s="109"/>
      <c r="M71" s="110"/>
      <c r="N71" s="109"/>
      <c r="O71" s="110"/>
      <c r="P71" s="109">
        <f>$H71      +$J71      +$L71      +$N71</f>
        <v>3456000</v>
      </c>
      <c r="Q71" s="110">
        <f>$I71      +$K71      +$M71      +$O71</f>
        <v>2965862</v>
      </c>
      <c r="R71" s="54">
        <f>IF(($H71      =0),0,((($J71      -$H71      )/$H71      )*100))</f>
        <v>31.170568561872908</v>
      </c>
      <c r="S71" s="55">
        <f>IF(($I71      =0),0,((($K71      -$I71      )/$I71      )*100))</f>
        <v>26.21811461386676</v>
      </c>
      <c r="T71" s="54">
        <f>IF(($E71      =0),0,(($P71      /$E71      )*100))</f>
        <v>20.300751879699249</v>
      </c>
      <c r="U71" s="56">
        <f>IF(($E71      =0),0,(($Q71      /$E71      )*100))</f>
        <v>17.421651785714285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17024000</v>
      </c>
      <c r="C73" s="117">
        <f>SUM(C71:C72)</f>
        <v>0</v>
      </c>
      <c r="D73" s="117"/>
      <c r="E73" s="117">
        <f>$B73      +$C73      +$D73</f>
        <v>17024000</v>
      </c>
      <c r="F73" s="118">
        <f t="shared" ref="F73:O73" si="44">SUM(F71:F72)</f>
        <v>17024000</v>
      </c>
      <c r="G73" s="119">
        <f t="shared" si="44"/>
        <v>9636000</v>
      </c>
      <c r="H73" s="118">
        <f t="shared" si="44"/>
        <v>1495000</v>
      </c>
      <c r="I73" s="119">
        <f t="shared" si="44"/>
        <v>1311063</v>
      </c>
      <c r="J73" s="118">
        <f t="shared" si="44"/>
        <v>1961000</v>
      </c>
      <c r="K73" s="119">
        <f t="shared" si="44"/>
        <v>1654799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3456000</v>
      </c>
      <c r="Q73" s="119">
        <f>$I73      +$K73      +$M73      +$O73</f>
        <v>2965862</v>
      </c>
      <c r="R73" s="63">
        <f>IF(($H73      =0),0,((($J73      -$H73      )/$H73      )*100))</f>
        <v>31.170568561872908</v>
      </c>
      <c r="S73" s="64">
        <f>IF(($I73      =0),0,((($K73      -$I73      )/$I73      )*100))</f>
        <v>26.21811461386676</v>
      </c>
      <c r="T73" s="63">
        <f>IF(($E71      =0),0,(($P71      /$E71      )*100))</f>
        <v>20.300751879699249</v>
      </c>
      <c r="U73" s="65">
        <f>IF($E71   =0,0,($Q71   /$E71 )*100)</f>
        <v>17.421651785714285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17024000</v>
      </c>
      <c r="C74" s="120">
        <f>SUM(C71:C72)</f>
        <v>0</v>
      </c>
      <c r="D74" s="120"/>
      <c r="E74" s="120">
        <f>$B74      +$C74      +$D74</f>
        <v>17024000</v>
      </c>
      <c r="F74" s="121">
        <f t="shared" ref="F74:O74" si="45">SUM(F71:F72)</f>
        <v>17024000</v>
      </c>
      <c r="G74" s="122">
        <f t="shared" si="45"/>
        <v>9636000</v>
      </c>
      <c r="H74" s="121">
        <f t="shared" si="45"/>
        <v>1495000</v>
      </c>
      <c r="I74" s="122">
        <f t="shared" si="45"/>
        <v>1311063</v>
      </c>
      <c r="J74" s="121">
        <f t="shared" si="45"/>
        <v>1961000</v>
      </c>
      <c r="K74" s="122">
        <f t="shared" si="45"/>
        <v>1654799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3456000</v>
      </c>
      <c r="Q74" s="122">
        <f>$I74      +$K74      +$M74      +$O74</f>
        <v>2965862</v>
      </c>
      <c r="R74" s="67">
        <f>IF(($H74      =0),0,((($J74      -$H74      )/$H74      )*100))</f>
        <v>31.170568561872908</v>
      </c>
      <c r="S74" s="68">
        <f>IF(($I74      =0),0,((($K74      -$I74      )/$I74      )*100))</f>
        <v>26.21811461386676</v>
      </c>
      <c r="T74" s="67">
        <f>IF(($E71      =0),0,(($P71      /$E71      )*100))</f>
        <v>20.300751879699249</v>
      </c>
      <c r="U74" s="71">
        <f>IF($E71   =0,0,($Q71   /$E71 )*100)</f>
        <v>17.421651785714285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40200000</v>
      </c>
      <c r="C75" s="120">
        <f>SUM(C9:C16,C19:C25,C28:C31,C34,C37:C41,C44:C54,C57:C60,C63:C67,C71:C72)</f>
        <v>0</v>
      </c>
      <c r="D75" s="120"/>
      <c r="E75" s="120">
        <f>$B75      +$C75      +$D75</f>
        <v>40200000</v>
      </c>
      <c r="F75" s="121">
        <f t="shared" ref="F75:O75" si="46">SUM(F9:F16,F19:F25,F28:F31,F34,F37:F41,F44:F54,F57:F60,F63:F67,F71:F72)</f>
        <v>40200000</v>
      </c>
      <c r="G75" s="122">
        <f t="shared" si="46"/>
        <v>20501000</v>
      </c>
      <c r="H75" s="121">
        <f t="shared" si="46"/>
        <v>1854000</v>
      </c>
      <c r="I75" s="122">
        <f t="shared" si="46"/>
        <v>1825873</v>
      </c>
      <c r="J75" s="121">
        <f t="shared" si="46"/>
        <v>3468000</v>
      </c>
      <c r="K75" s="122">
        <f t="shared" si="46"/>
        <v>3340951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5322000</v>
      </c>
      <c r="Q75" s="122">
        <f>$I75      +$K75      +$M75      +$O75</f>
        <v>5166824</v>
      </c>
      <c r="R75" s="67">
        <f>IF(($H75      =0),0,((($J75      -$H75      )/$H75      )*100))</f>
        <v>87.055016181229774</v>
      </c>
      <c r="S75" s="68">
        <f>IF(($I75      =0),0,((($K75      -$I75      )/$I75      )*100))</f>
        <v>82.978279431263829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13.238805970149253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12.852796019900497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152</v>
      </c>
    </row>
    <row r="118" spans="1:23" x14ac:dyDescent="0.25">
      <c r="A118" s="35" t="s">
        <v>153</v>
      </c>
    </row>
    <row r="119" spans="1:23" ht="13" x14ac:dyDescent="0.3">
      <c r="A119" s="35" t="s">
        <v>154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uVB9Ip2pkmu4XlsGbNGiUNQTIwmqdLRClFHxN+Vi0N0zyuPFrv07XvGTPWyLcUk73oY6xfPd7bBL0ECAgvO/Dg==" saltValue="6aPFG4cunzkxcvwEpb/fW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141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1900000</v>
      </c>
      <c r="C10" s="108"/>
      <c r="D10" s="108"/>
      <c r="E10" s="108">
        <f t="shared" ref="E10:E17" si="0">$B10      +$C10      +$D10</f>
        <v>1900000</v>
      </c>
      <c r="F10" s="109">
        <v>1900000</v>
      </c>
      <c r="G10" s="110">
        <v>1900000</v>
      </c>
      <c r="H10" s="109">
        <v>632000</v>
      </c>
      <c r="I10" s="110">
        <v>213647</v>
      </c>
      <c r="J10" s="109">
        <v>300000</v>
      </c>
      <c r="K10" s="110">
        <v>614558</v>
      </c>
      <c r="L10" s="109"/>
      <c r="M10" s="110"/>
      <c r="N10" s="109"/>
      <c r="O10" s="110"/>
      <c r="P10" s="109">
        <f t="shared" ref="P10:P17" si="1">$H10      +$J10      +$L10      +$N10</f>
        <v>932000</v>
      </c>
      <c r="Q10" s="110">
        <f t="shared" ref="Q10:Q17" si="2">$I10      +$K10      +$M10      +$O10</f>
        <v>828205</v>
      </c>
      <c r="R10" s="54">
        <f t="shared" ref="R10:R17" si="3">IF(($H10      =0),0,((($J10      -$H10      )/$H10      )*100))</f>
        <v>-52.531645569620252</v>
      </c>
      <c r="S10" s="55">
        <f t="shared" ref="S10:S17" si="4">IF(($I10      =0),0,((($K10      -$I10      )/$I10      )*100))</f>
        <v>187.65112545460502</v>
      </c>
      <c r="T10" s="54">
        <f t="shared" ref="T10:T16" si="5">IF(($E10      =0),0,(($P10      /$E10      )*100))</f>
        <v>49.05263157894737</v>
      </c>
      <c r="U10" s="56">
        <f t="shared" ref="U10:U16" si="6">IF(($E10      =0),0,(($Q10      /$E10      )*100))</f>
        <v>43.589736842105268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1900000</v>
      </c>
      <c r="C17" s="111">
        <f>SUM(C9:C16)</f>
        <v>0</v>
      </c>
      <c r="D17" s="111"/>
      <c r="E17" s="111">
        <f t="shared" si="0"/>
        <v>1900000</v>
      </c>
      <c r="F17" s="112">
        <f t="shared" ref="F17:O17" si="7">SUM(F9:F16)</f>
        <v>1900000</v>
      </c>
      <c r="G17" s="113">
        <f t="shared" si="7"/>
        <v>1900000</v>
      </c>
      <c r="H17" s="112">
        <f t="shared" si="7"/>
        <v>632000</v>
      </c>
      <c r="I17" s="113">
        <f t="shared" si="7"/>
        <v>213647</v>
      </c>
      <c r="J17" s="112">
        <f t="shared" si="7"/>
        <v>300000</v>
      </c>
      <c r="K17" s="113">
        <f t="shared" si="7"/>
        <v>614558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932000</v>
      </c>
      <c r="Q17" s="113">
        <f t="shared" si="2"/>
        <v>828205</v>
      </c>
      <c r="R17" s="58">
        <f t="shared" si="3"/>
        <v>-52.531645569620252</v>
      </c>
      <c r="S17" s="59">
        <f t="shared" si="4"/>
        <v>187.65112545460502</v>
      </c>
      <c r="T17" s="58">
        <f>IF((SUM($E9:$E14))=0,0,(P17/(SUM($E9:$E14))*100))</f>
        <v>49.05263157894737</v>
      </c>
      <c r="U17" s="60">
        <f>IF((SUM($E9:$E14))=0,0,(Q17/(SUM($E9:$E14))*100))</f>
        <v>43.589736842105268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/>
      <c r="C34" s="108"/>
      <c r="D34" s="108"/>
      <c r="E34" s="108">
        <f>$B34      +$C34      +$D34</f>
        <v>0</v>
      </c>
      <c r="F34" s="109">
        <v>0</v>
      </c>
      <c r="G34" s="110">
        <v>0</v>
      </c>
      <c r="H34" s="109"/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0</v>
      </c>
      <c r="Q34" s="110">
        <f>$I34      +$K34      +$M34      +$O34</f>
        <v>0</v>
      </c>
      <c r="R34" s="54">
        <f>IF(($H34      =0),0,((($J34      -$H34      )/$H34      )*100))</f>
        <v>0</v>
      </c>
      <c r="S34" s="55">
        <f>IF(($I34      =0),0,((($K34      -$I34      )/$I34      )*100))</f>
        <v>0</v>
      </c>
      <c r="T34" s="54">
        <f>IF(($E34      =0),0,(($P34      /$E34      )*100))</f>
        <v>0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0</v>
      </c>
      <c r="C35" s="111">
        <f>C34</f>
        <v>0</v>
      </c>
      <c r="D35" s="111"/>
      <c r="E35" s="111">
        <f>$B35      +$C35      +$D35</f>
        <v>0</v>
      </c>
      <c r="F35" s="112">
        <f t="shared" ref="F35:O35" si="17">F34</f>
        <v>0</v>
      </c>
      <c r="G35" s="113">
        <f t="shared" si="17"/>
        <v>0</v>
      </c>
      <c r="H35" s="112">
        <f t="shared" si="17"/>
        <v>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0</v>
      </c>
      <c r="Q35" s="113">
        <f>$I35      +$K35      +$M35      +$O35</f>
        <v>0</v>
      </c>
      <c r="R35" s="58">
        <f>IF(($H35      =0),0,((($J35      -$H35      )/$H35      )*100))</f>
        <v>0</v>
      </c>
      <c r="S35" s="59">
        <f>IF(($I35      =0),0,((($K35      -$I35      )/$I35      )*100))</f>
        <v>0</v>
      </c>
      <c r="T35" s="58">
        <f>IF($E35   =0,0,($P35   /$E35   )*100)</f>
        <v>0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0</v>
      </c>
      <c r="C42" s="111">
        <f>SUM(C37:C41)</f>
        <v>0</v>
      </c>
      <c r="D42" s="111"/>
      <c r="E42" s="111">
        <f t="shared" si="18"/>
        <v>0</v>
      </c>
      <c r="F42" s="112">
        <f t="shared" ref="F42:O42" si="25">SUM(F37:F41)</f>
        <v>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1900000</v>
      </c>
      <c r="C69" s="120">
        <f>SUM(C9:C16,C19:C25,C28:C31,C34,C37:C41,C44:C54,C57:C60,C63:C67)</f>
        <v>0</v>
      </c>
      <c r="D69" s="120"/>
      <c r="E69" s="120">
        <f t="shared" si="35"/>
        <v>1900000</v>
      </c>
      <c r="F69" s="121">
        <f t="shared" ref="F69:O69" si="43">SUM(F9:F16,F19:F25,F28:F31,F34,F37:F41,F44:F54,F57:F60,F63:F67)</f>
        <v>1900000</v>
      </c>
      <c r="G69" s="122">
        <f t="shared" si="43"/>
        <v>1900000</v>
      </c>
      <c r="H69" s="121">
        <f t="shared" si="43"/>
        <v>632000</v>
      </c>
      <c r="I69" s="122">
        <f t="shared" si="43"/>
        <v>213647</v>
      </c>
      <c r="J69" s="121">
        <f t="shared" si="43"/>
        <v>300000</v>
      </c>
      <c r="K69" s="122">
        <f t="shared" si="43"/>
        <v>614558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932000</v>
      </c>
      <c r="Q69" s="122">
        <f t="shared" si="37"/>
        <v>828205</v>
      </c>
      <c r="R69" s="67">
        <f t="shared" si="38"/>
        <v>-52.531645569620252</v>
      </c>
      <c r="S69" s="68">
        <f t="shared" si="39"/>
        <v>187.65112545460502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49.05263157894737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43.589736842105268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8196000</v>
      </c>
      <c r="C71" s="108"/>
      <c r="D71" s="108"/>
      <c r="E71" s="108">
        <f>$B71      +$C71      +$D71</f>
        <v>8196000</v>
      </c>
      <c r="F71" s="109">
        <v>8196000</v>
      </c>
      <c r="G71" s="110">
        <v>6696000</v>
      </c>
      <c r="H71" s="109">
        <v>5643000</v>
      </c>
      <c r="I71" s="110">
        <v>6401264</v>
      </c>
      <c r="J71" s="109">
        <v>1053000</v>
      </c>
      <c r="K71" s="110">
        <v>968826</v>
      </c>
      <c r="L71" s="109"/>
      <c r="M71" s="110"/>
      <c r="N71" s="109"/>
      <c r="O71" s="110"/>
      <c r="P71" s="109">
        <f>$H71      +$J71      +$L71      +$N71</f>
        <v>6696000</v>
      </c>
      <c r="Q71" s="110">
        <f>$I71      +$K71      +$M71      +$O71</f>
        <v>7370090</v>
      </c>
      <c r="R71" s="54">
        <f>IF(($H71      =0),0,((($J71      -$H71      )/$H71      )*100))</f>
        <v>-81.339712918660297</v>
      </c>
      <c r="S71" s="55">
        <f>IF(($I71      =0),0,((($K71      -$I71      )/$I71      )*100))</f>
        <v>-84.865082896128015</v>
      </c>
      <c r="T71" s="54">
        <f>IF(($E71      =0),0,(($P71      /$E71      )*100))</f>
        <v>81.698389458272331</v>
      </c>
      <c r="U71" s="56">
        <f>IF(($E71      =0),0,(($Q71      /$E71      )*100))</f>
        <v>89.923011224987803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8196000</v>
      </c>
      <c r="C73" s="117">
        <f>SUM(C71:C72)</f>
        <v>0</v>
      </c>
      <c r="D73" s="117"/>
      <c r="E73" s="117">
        <f>$B73      +$C73      +$D73</f>
        <v>8196000</v>
      </c>
      <c r="F73" s="118">
        <f t="shared" ref="F73:O73" si="44">SUM(F71:F72)</f>
        <v>8196000</v>
      </c>
      <c r="G73" s="119">
        <f t="shared" si="44"/>
        <v>6696000</v>
      </c>
      <c r="H73" s="118">
        <f t="shared" si="44"/>
        <v>5643000</v>
      </c>
      <c r="I73" s="119">
        <f t="shared" si="44"/>
        <v>6401264</v>
      </c>
      <c r="J73" s="118">
        <f t="shared" si="44"/>
        <v>1053000</v>
      </c>
      <c r="K73" s="119">
        <f t="shared" si="44"/>
        <v>968826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6696000</v>
      </c>
      <c r="Q73" s="119">
        <f>$I73      +$K73      +$M73      +$O73</f>
        <v>7370090</v>
      </c>
      <c r="R73" s="63">
        <f>IF(($H73      =0),0,((($J73      -$H73      )/$H73      )*100))</f>
        <v>-81.339712918660297</v>
      </c>
      <c r="S73" s="64">
        <f>IF(($I73      =0),0,((($K73      -$I73      )/$I73      )*100))</f>
        <v>-84.865082896128015</v>
      </c>
      <c r="T73" s="63">
        <f>IF(($E71      =0),0,(($P71      /$E71      )*100))</f>
        <v>81.698389458272331</v>
      </c>
      <c r="U73" s="65">
        <f>IF($E71   =0,0,($Q71   /$E71 )*100)</f>
        <v>89.923011224987803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8196000</v>
      </c>
      <c r="C74" s="120">
        <f>SUM(C71:C72)</f>
        <v>0</v>
      </c>
      <c r="D74" s="120"/>
      <c r="E74" s="120">
        <f>$B74      +$C74      +$D74</f>
        <v>8196000</v>
      </c>
      <c r="F74" s="121">
        <f t="shared" ref="F74:O74" si="45">SUM(F71:F72)</f>
        <v>8196000</v>
      </c>
      <c r="G74" s="122">
        <f t="shared" si="45"/>
        <v>6696000</v>
      </c>
      <c r="H74" s="121">
        <f t="shared" si="45"/>
        <v>5643000</v>
      </c>
      <c r="I74" s="122">
        <f t="shared" si="45"/>
        <v>6401264</v>
      </c>
      <c r="J74" s="121">
        <f t="shared" si="45"/>
        <v>1053000</v>
      </c>
      <c r="K74" s="122">
        <f t="shared" si="45"/>
        <v>968826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6696000</v>
      </c>
      <c r="Q74" s="122">
        <f>$I74      +$K74      +$M74      +$O74</f>
        <v>7370090</v>
      </c>
      <c r="R74" s="67">
        <f>IF(($H74      =0),0,((($J74      -$H74      )/$H74      )*100))</f>
        <v>-81.339712918660297</v>
      </c>
      <c r="S74" s="68">
        <f>IF(($I74      =0),0,((($K74      -$I74      )/$I74      )*100))</f>
        <v>-84.865082896128015</v>
      </c>
      <c r="T74" s="67">
        <f>IF(($E71      =0),0,(($P71      /$E71      )*100))</f>
        <v>81.698389458272331</v>
      </c>
      <c r="U74" s="71">
        <f>IF($E71   =0,0,($Q71   /$E71 )*100)</f>
        <v>89.923011224987803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10096000</v>
      </c>
      <c r="C75" s="120">
        <f>SUM(C9:C16,C19:C25,C28:C31,C34,C37:C41,C44:C54,C57:C60,C63:C67,C71:C72)</f>
        <v>0</v>
      </c>
      <c r="D75" s="120"/>
      <c r="E75" s="120">
        <f>$B75      +$C75      +$D75</f>
        <v>10096000</v>
      </c>
      <c r="F75" s="121">
        <f t="shared" ref="F75:O75" si="46">SUM(F9:F16,F19:F25,F28:F31,F34,F37:F41,F44:F54,F57:F60,F63:F67,F71:F72)</f>
        <v>10096000</v>
      </c>
      <c r="G75" s="122">
        <f t="shared" si="46"/>
        <v>8596000</v>
      </c>
      <c r="H75" s="121">
        <f t="shared" si="46"/>
        <v>6275000</v>
      </c>
      <c r="I75" s="122">
        <f t="shared" si="46"/>
        <v>6614911</v>
      </c>
      <c r="J75" s="121">
        <f t="shared" si="46"/>
        <v>1353000</v>
      </c>
      <c r="K75" s="122">
        <f t="shared" si="46"/>
        <v>1583384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7628000</v>
      </c>
      <c r="Q75" s="122">
        <f>$I75      +$K75      +$M75      +$O75</f>
        <v>8198295</v>
      </c>
      <c r="R75" s="67">
        <f>IF(($H75      =0),0,((($J75      -$H75      )/$H75      )*100))</f>
        <v>-78.438247011952186</v>
      </c>
      <c r="S75" s="68">
        <f>IF(($I75      =0),0,((($K75      -$I75      )/$I75      )*100))</f>
        <v>-76.063411888686034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75.554675118858952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81.203397385103017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152</v>
      </c>
    </row>
    <row r="118" spans="1:23" x14ac:dyDescent="0.25">
      <c r="A118" s="35" t="s">
        <v>153</v>
      </c>
    </row>
    <row r="119" spans="1:23" ht="13" x14ac:dyDescent="0.3">
      <c r="A119" s="35" t="s">
        <v>154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rDbe7Hg5MetdYc7Kq2pOXUQCPTbV/Cc60/oM9lEWuQNSimYNTakieSHmWEr60qgoMJ4gfz2yFvVpSWodmA3DrA==" saltValue="imA2ObVooEuJsy/48ZT8m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115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1900000</v>
      </c>
      <c r="C10" s="108"/>
      <c r="D10" s="108"/>
      <c r="E10" s="108">
        <f t="shared" ref="E10:E17" si="0">$B10      +$C10      +$D10</f>
        <v>1900000</v>
      </c>
      <c r="F10" s="109">
        <v>1900000</v>
      </c>
      <c r="G10" s="110">
        <v>1900000</v>
      </c>
      <c r="H10" s="109">
        <v>315000</v>
      </c>
      <c r="I10" s="110">
        <v>315597</v>
      </c>
      <c r="J10" s="109">
        <v>129000</v>
      </c>
      <c r="K10" s="110">
        <v>203186</v>
      </c>
      <c r="L10" s="109"/>
      <c r="M10" s="110"/>
      <c r="N10" s="109"/>
      <c r="O10" s="110"/>
      <c r="P10" s="109">
        <f t="shared" ref="P10:P17" si="1">$H10      +$J10      +$L10      +$N10</f>
        <v>444000</v>
      </c>
      <c r="Q10" s="110">
        <f t="shared" ref="Q10:Q17" si="2">$I10      +$K10      +$M10      +$O10</f>
        <v>518783</v>
      </c>
      <c r="R10" s="54">
        <f t="shared" ref="R10:R17" si="3">IF(($H10      =0),0,((($J10      -$H10      )/$H10      )*100))</f>
        <v>-59.047619047619051</v>
      </c>
      <c r="S10" s="55">
        <f t="shared" ref="S10:S17" si="4">IF(($I10      =0),0,((($K10      -$I10      )/$I10      )*100))</f>
        <v>-35.618526158360183</v>
      </c>
      <c r="T10" s="54">
        <f t="shared" ref="T10:T16" si="5">IF(($E10      =0),0,(($P10      /$E10      )*100))</f>
        <v>23.368421052631579</v>
      </c>
      <c r="U10" s="56">
        <f t="shared" ref="U10:U16" si="6">IF(($E10      =0),0,(($Q10      /$E10      )*100))</f>
        <v>27.304368421052633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>
        <v>46000000</v>
      </c>
      <c r="C16" s="108"/>
      <c r="D16" s="108"/>
      <c r="E16" s="108">
        <f t="shared" si="0"/>
        <v>46000000</v>
      </c>
      <c r="F16" s="109">
        <v>46000000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47900000</v>
      </c>
      <c r="C17" s="111">
        <f>SUM(C9:C16)</f>
        <v>0</v>
      </c>
      <c r="D17" s="111"/>
      <c r="E17" s="111">
        <f t="shared" si="0"/>
        <v>47900000</v>
      </c>
      <c r="F17" s="112">
        <f t="shared" ref="F17:O17" si="7">SUM(F9:F16)</f>
        <v>47900000</v>
      </c>
      <c r="G17" s="113">
        <f t="shared" si="7"/>
        <v>1900000</v>
      </c>
      <c r="H17" s="112">
        <f t="shared" si="7"/>
        <v>315000</v>
      </c>
      <c r="I17" s="113">
        <f t="shared" si="7"/>
        <v>315597</v>
      </c>
      <c r="J17" s="112">
        <f t="shared" si="7"/>
        <v>129000</v>
      </c>
      <c r="K17" s="113">
        <f t="shared" si="7"/>
        <v>203186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444000</v>
      </c>
      <c r="Q17" s="113">
        <f t="shared" si="2"/>
        <v>518783</v>
      </c>
      <c r="R17" s="58">
        <f t="shared" si="3"/>
        <v>-59.047619047619051</v>
      </c>
      <c r="S17" s="59">
        <f t="shared" si="4"/>
        <v>-35.618526158360183</v>
      </c>
      <c r="T17" s="58">
        <f>IF((SUM($E9:$E14))=0,0,(P17/(SUM($E9:$E14))*100))</f>
        <v>23.368421052631579</v>
      </c>
      <c r="U17" s="60">
        <f>IF((SUM($E9:$E14))=0,0,(Q17/(SUM($E9:$E14))*100))</f>
        <v>27.304368421052633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1708000</v>
      </c>
      <c r="C34" s="108"/>
      <c r="D34" s="108"/>
      <c r="E34" s="108">
        <f>$B34      +$C34      +$D34</f>
        <v>1708000</v>
      </c>
      <c r="F34" s="109">
        <v>1708000</v>
      </c>
      <c r="G34" s="110">
        <v>1196000</v>
      </c>
      <c r="H34" s="109">
        <v>427000</v>
      </c>
      <c r="I34" s="110">
        <v>857865</v>
      </c>
      <c r="J34" s="109">
        <v>769000</v>
      </c>
      <c r="K34" s="110">
        <v>1198740</v>
      </c>
      <c r="L34" s="109"/>
      <c r="M34" s="110"/>
      <c r="N34" s="109"/>
      <c r="O34" s="110"/>
      <c r="P34" s="109">
        <f>$H34      +$J34      +$L34      +$N34</f>
        <v>1196000</v>
      </c>
      <c r="Q34" s="110">
        <f>$I34      +$K34      +$M34      +$O34</f>
        <v>2056605</v>
      </c>
      <c r="R34" s="54">
        <f>IF(($H34      =0),0,((($J34      -$H34      )/$H34      )*100))</f>
        <v>80.093676814988285</v>
      </c>
      <c r="S34" s="55">
        <f>IF(($I34      =0),0,((($K34      -$I34      )/$I34      )*100))</f>
        <v>39.73527303247014</v>
      </c>
      <c r="T34" s="54">
        <f>IF(($E34      =0),0,(($P34      /$E34      )*100))</f>
        <v>70.023419203747068</v>
      </c>
      <c r="U34" s="56">
        <f>IF(($E34      =0),0,(($Q34      /$E34      )*100))</f>
        <v>120.41012880562062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1708000</v>
      </c>
      <c r="C35" s="111">
        <f>C34</f>
        <v>0</v>
      </c>
      <c r="D35" s="111"/>
      <c r="E35" s="111">
        <f>$B35      +$C35      +$D35</f>
        <v>1708000</v>
      </c>
      <c r="F35" s="112">
        <f t="shared" ref="F35:O35" si="17">F34</f>
        <v>1708000</v>
      </c>
      <c r="G35" s="113">
        <f t="shared" si="17"/>
        <v>1196000</v>
      </c>
      <c r="H35" s="112">
        <f t="shared" si="17"/>
        <v>427000</v>
      </c>
      <c r="I35" s="113">
        <f t="shared" si="17"/>
        <v>857865</v>
      </c>
      <c r="J35" s="112">
        <f t="shared" si="17"/>
        <v>769000</v>
      </c>
      <c r="K35" s="113">
        <f t="shared" si="17"/>
        <v>1198740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1196000</v>
      </c>
      <c r="Q35" s="113">
        <f>$I35      +$K35      +$M35      +$O35</f>
        <v>2056605</v>
      </c>
      <c r="R35" s="58">
        <f>IF(($H35      =0),0,((($J35      -$H35      )/$H35      )*100))</f>
        <v>80.093676814988285</v>
      </c>
      <c r="S35" s="59">
        <f>IF(($I35      =0),0,((($K35      -$I35      )/$I35      )*100))</f>
        <v>39.73527303247014</v>
      </c>
      <c r="T35" s="58">
        <f>IF($E35   =0,0,($P35   /$E35   )*100)</f>
        <v>70.023419203747068</v>
      </c>
      <c r="U35" s="60">
        <f>IF($E35   =0,0,($Q35   /$E35   )*100)</f>
        <v>120.41012880562062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4080000</v>
      </c>
      <c r="C37" s="108"/>
      <c r="D37" s="108"/>
      <c r="E37" s="108">
        <f t="shared" ref="E37:E42" si="18">$B37      +$C37      +$D37</f>
        <v>4080000</v>
      </c>
      <c r="F37" s="109">
        <v>4080000</v>
      </c>
      <c r="G37" s="110">
        <v>2652000</v>
      </c>
      <c r="H37" s="109">
        <v>1836000</v>
      </c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1836000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-100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45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4080000</v>
      </c>
      <c r="C42" s="111">
        <f>SUM(C37:C41)</f>
        <v>0</v>
      </c>
      <c r="D42" s="111"/>
      <c r="E42" s="111">
        <f t="shared" si="18"/>
        <v>4080000</v>
      </c>
      <c r="F42" s="112">
        <f t="shared" ref="F42:O42" si="25">SUM(F37:F41)</f>
        <v>4080000</v>
      </c>
      <c r="G42" s="113">
        <f t="shared" si="25"/>
        <v>2652000</v>
      </c>
      <c r="H42" s="112">
        <f t="shared" si="25"/>
        <v>1836000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1836000</v>
      </c>
      <c r="Q42" s="113">
        <f t="shared" si="20"/>
        <v>0</v>
      </c>
      <c r="R42" s="58">
        <f t="shared" si="21"/>
        <v>-100</v>
      </c>
      <c r="S42" s="59">
        <f t="shared" si="22"/>
        <v>0</v>
      </c>
      <c r="T42" s="58">
        <f>IF((+$E37+$E40) =0,0,(P42   /(+$E37+$E40) )*100)</f>
        <v>45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20000000</v>
      </c>
      <c r="C53" s="108"/>
      <c r="D53" s="108"/>
      <c r="E53" s="108">
        <f t="shared" si="26"/>
        <v>20000000</v>
      </c>
      <c r="F53" s="109">
        <v>20000000</v>
      </c>
      <c r="G53" s="110">
        <v>12140000</v>
      </c>
      <c r="H53" s="109">
        <v>2411000</v>
      </c>
      <c r="I53" s="110">
        <v>2411210</v>
      </c>
      <c r="J53" s="109">
        <v>359000</v>
      </c>
      <c r="K53" s="110">
        <v>1458359</v>
      </c>
      <c r="L53" s="109"/>
      <c r="M53" s="110"/>
      <c r="N53" s="109"/>
      <c r="O53" s="110"/>
      <c r="P53" s="109">
        <f t="shared" si="27"/>
        <v>2770000</v>
      </c>
      <c r="Q53" s="110">
        <f t="shared" si="28"/>
        <v>3869569</v>
      </c>
      <c r="R53" s="54">
        <f t="shared" si="29"/>
        <v>-85.109912899211949</v>
      </c>
      <c r="S53" s="55">
        <f t="shared" si="30"/>
        <v>-39.517545132941549</v>
      </c>
      <c r="T53" s="54">
        <f t="shared" si="31"/>
        <v>13.850000000000001</v>
      </c>
      <c r="U53" s="56">
        <f t="shared" si="32"/>
        <v>19.347845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20000000</v>
      </c>
      <c r="C55" s="111">
        <f>SUM(C44:C54)</f>
        <v>0</v>
      </c>
      <c r="D55" s="111"/>
      <c r="E55" s="111">
        <f t="shared" si="26"/>
        <v>20000000</v>
      </c>
      <c r="F55" s="112">
        <f t="shared" ref="F55:O55" si="33">SUM(F44:F54)</f>
        <v>20000000</v>
      </c>
      <c r="G55" s="113">
        <f t="shared" si="33"/>
        <v>12140000</v>
      </c>
      <c r="H55" s="112">
        <f t="shared" si="33"/>
        <v>2411000</v>
      </c>
      <c r="I55" s="113">
        <f t="shared" si="33"/>
        <v>2411210</v>
      </c>
      <c r="J55" s="112">
        <f t="shared" si="33"/>
        <v>359000</v>
      </c>
      <c r="K55" s="113">
        <f t="shared" si="33"/>
        <v>1458359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2770000</v>
      </c>
      <c r="Q55" s="113">
        <f t="shared" si="28"/>
        <v>3869569</v>
      </c>
      <c r="R55" s="58">
        <f t="shared" si="29"/>
        <v>-85.109912899211949</v>
      </c>
      <c r="S55" s="59">
        <f t="shared" si="30"/>
        <v>-39.517545132941549</v>
      </c>
      <c r="T55" s="58">
        <f>IF((+$E45+$E47+$E49+$E50+$E53) =0,0,(P55   /(+$E45+$E47+$E49+$E50+$E53) )*100)</f>
        <v>13.850000000000001</v>
      </c>
      <c r="U55" s="60">
        <f>IF((+$E45+$E47+$E49+$E50+$E53) =0,0,(Q55   /(+$E45+$E47+$E49+$E50+$E53) )*100)</f>
        <v>19.347845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73688000</v>
      </c>
      <c r="C69" s="120">
        <f>SUM(C9:C16,C19:C25,C28:C31,C34,C37:C41,C44:C54,C57:C60,C63:C67)</f>
        <v>0</v>
      </c>
      <c r="D69" s="120"/>
      <c r="E69" s="120">
        <f t="shared" si="35"/>
        <v>73688000</v>
      </c>
      <c r="F69" s="121">
        <f t="shared" ref="F69:O69" si="43">SUM(F9:F16,F19:F25,F28:F31,F34,F37:F41,F44:F54,F57:F60,F63:F67)</f>
        <v>73688000</v>
      </c>
      <c r="G69" s="122">
        <f t="shared" si="43"/>
        <v>17888000</v>
      </c>
      <c r="H69" s="121">
        <f t="shared" si="43"/>
        <v>4989000</v>
      </c>
      <c r="I69" s="122">
        <f t="shared" si="43"/>
        <v>3584672</v>
      </c>
      <c r="J69" s="121">
        <f t="shared" si="43"/>
        <v>1257000</v>
      </c>
      <c r="K69" s="122">
        <f t="shared" si="43"/>
        <v>2860285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6246000</v>
      </c>
      <c r="Q69" s="122">
        <f t="shared" si="37"/>
        <v>6444957</v>
      </c>
      <c r="R69" s="67">
        <f t="shared" si="38"/>
        <v>-74.804570054119054</v>
      </c>
      <c r="S69" s="68">
        <f t="shared" si="39"/>
        <v>-20.207901866614293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22.558509101415776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23.277076711932967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25180000</v>
      </c>
      <c r="C71" s="108"/>
      <c r="D71" s="108"/>
      <c r="E71" s="108">
        <f>$B71      +$C71      +$D71</f>
        <v>25180000</v>
      </c>
      <c r="F71" s="109">
        <v>25180000</v>
      </c>
      <c r="G71" s="110">
        <v>22171000</v>
      </c>
      <c r="H71" s="109">
        <v>7423000</v>
      </c>
      <c r="I71" s="110">
        <v>6973779</v>
      </c>
      <c r="J71" s="109">
        <v>7979000</v>
      </c>
      <c r="K71" s="110">
        <v>7360051</v>
      </c>
      <c r="L71" s="109"/>
      <c r="M71" s="110"/>
      <c r="N71" s="109"/>
      <c r="O71" s="110"/>
      <c r="P71" s="109">
        <f>$H71      +$J71      +$L71      +$N71</f>
        <v>15402000</v>
      </c>
      <c r="Q71" s="110">
        <f>$I71      +$K71      +$M71      +$O71</f>
        <v>14333830</v>
      </c>
      <c r="R71" s="54">
        <f>IF(($H71      =0),0,((($J71      -$H71      )/$H71      )*100))</f>
        <v>7.4902330594099427</v>
      </c>
      <c r="S71" s="55">
        <f>IF(($I71      =0),0,((($K71      -$I71      )/$I71      )*100))</f>
        <v>5.5389194294800568</v>
      </c>
      <c r="T71" s="54">
        <f>IF(($E71      =0),0,(($P71      /$E71      )*100))</f>
        <v>61.16759332803813</v>
      </c>
      <c r="U71" s="56">
        <f>IF(($E71      =0),0,(($Q71      /$E71      )*100))</f>
        <v>56.925456711675935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25180000</v>
      </c>
      <c r="C73" s="117">
        <f>SUM(C71:C72)</f>
        <v>0</v>
      </c>
      <c r="D73" s="117"/>
      <c r="E73" s="117">
        <f>$B73      +$C73      +$D73</f>
        <v>25180000</v>
      </c>
      <c r="F73" s="118">
        <f t="shared" ref="F73:O73" si="44">SUM(F71:F72)</f>
        <v>25180000</v>
      </c>
      <c r="G73" s="119">
        <f t="shared" si="44"/>
        <v>22171000</v>
      </c>
      <c r="H73" s="118">
        <f t="shared" si="44"/>
        <v>7423000</v>
      </c>
      <c r="I73" s="119">
        <f t="shared" si="44"/>
        <v>6973779</v>
      </c>
      <c r="J73" s="118">
        <f t="shared" si="44"/>
        <v>7979000</v>
      </c>
      <c r="K73" s="119">
        <f t="shared" si="44"/>
        <v>7360051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15402000</v>
      </c>
      <c r="Q73" s="119">
        <f>$I73      +$K73      +$M73      +$O73</f>
        <v>14333830</v>
      </c>
      <c r="R73" s="63">
        <f>IF(($H73      =0),0,((($J73      -$H73      )/$H73      )*100))</f>
        <v>7.4902330594099427</v>
      </c>
      <c r="S73" s="64">
        <f>IF(($I73      =0),0,((($K73      -$I73      )/$I73      )*100))</f>
        <v>5.5389194294800568</v>
      </c>
      <c r="T73" s="63">
        <f>IF(($E71      =0),0,(($P71      /$E71      )*100))</f>
        <v>61.16759332803813</v>
      </c>
      <c r="U73" s="65">
        <f>IF($E71   =0,0,($Q71   /$E71 )*100)</f>
        <v>56.925456711675935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25180000</v>
      </c>
      <c r="C74" s="120">
        <f>SUM(C71:C72)</f>
        <v>0</v>
      </c>
      <c r="D74" s="120"/>
      <c r="E74" s="120">
        <f>$B74      +$C74      +$D74</f>
        <v>25180000</v>
      </c>
      <c r="F74" s="121">
        <f t="shared" ref="F74:O74" si="45">SUM(F71:F72)</f>
        <v>25180000</v>
      </c>
      <c r="G74" s="122">
        <f t="shared" si="45"/>
        <v>22171000</v>
      </c>
      <c r="H74" s="121">
        <f t="shared" si="45"/>
        <v>7423000</v>
      </c>
      <c r="I74" s="122">
        <f t="shared" si="45"/>
        <v>6973779</v>
      </c>
      <c r="J74" s="121">
        <f t="shared" si="45"/>
        <v>7979000</v>
      </c>
      <c r="K74" s="122">
        <f t="shared" si="45"/>
        <v>7360051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15402000</v>
      </c>
      <c r="Q74" s="122">
        <f>$I74      +$K74      +$M74      +$O74</f>
        <v>14333830</v>
      </c>
      <c r="R74" s="67">
        <f>IF(($H74      =0),0,((($J74      -$H74      )/$H74      )*100))</f>
        <v>7.4902330594099427</v>
      </c>
      <c r="S74" s="68">
        <f>IF(($I74      =0),0,((($K74      -$I74      )/$I74      )*100))</f>
        <v>5.5389194294800568</v>
      </c>
      <c r="T74" s="67">
        <f>IF(($E71      =0),0,(($P71      /$E71      )*100))</f>
        <v>61.16759332803813</v>
      </c>
      <c r="U74" s="71">
        <f>IF($E71   =0,0,($Q71   /$E71 )*100)</f>
        <v>56.925456711675935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98868000</v>
      </c>
      <c r="C75" s="120">
        <f>SUM(C9:C16,C19:C25,C28:C31,C34,C37:C41,C44:C54,C57:C60,C63:C67,C71:C72)</f>
        <v>0</v>
      </c>
      <c r="D75" s="120"/>
      <c r="E75" s="120">
        <f>$B75      +$C75      +$D75</f>
        <v>98868000</v>
      </c>
      <c r="F75" s="121">
        <f t="shared" ref="F75:O75" si="46">SUM(F9:F16,F19:F25,F28:F31,F34,F37:F41,F44:F54,F57:F60,F63:F67,F71:F72)</f>
        <v>98868000</v>
      </c>
      <c r="G75" s="122">
        <f t="shared" si="46"/>
        <v>40059000</v>
      </c>
      <c r="H75" s="121">
        <f t="shared" si="46"/>
        <v>12412000</v>
      </c>
      <c r="I75" s="122">
        <f t="shared" si="46"/>
        <v>10558451</v>
      </c>
      <c r="J75" s="121">
        <f t="shared" si="46"/>
        <v>9236000</v>
      </c>
      <c r="K75" s="122">
        <f t="shared" si="46"/>
        <v>10220336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21648000</v>
      </c>
      <c r="Q75" s="122">
        <f>$I75      +$K75      +$M75      +$O75</f>
        <v>20778787</v>
      </c>
      <c r="R75" s="67">
        <f>IF(($H75      =0),0,((($J75      -$H75      )/$H75      )*100))</f>
        <v>-25.588140509184658</v>
      </c>
      <c r="S75" s="68">
        <f>IF(($I75      =0),0,((($K75      -$I75      )/$I75      )*100))</f>
        <v>-3.2023163246199657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40.947264886131492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39.303145570099112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152</v>
      </c>
    </row>
    <row r="118" spans="1:23" x14ac:dyDescent="0.25">
      <c r="A118" s="35" t="s">
        <v>153</v>
      </c>
    </row>
    <row r="119" spans="1:23" ht="13" x14ac:dyDescent="0.3">
      <c r="A119" s="35" t="s">
        <v>154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N0cQX4CSVViQHnaqoYABQqZjV12EX5yW1PTwr3ct5q9W4yqFfXHCZk0ohpXFy2U4lhjL+hQPg71yyBSJL0KcTQ==" saltValue="erNtjxQWGL1tCi64EMtHP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142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2000000</v>
      </c>
      <c r="C10" s="108"/>
      <c r="D10" s="108"/>
      <c r="E10" s="108">
        <f t="shared" ref="E10:E17" si="0">$B10      +$C10      +$D10</f>
        <v>2000000</v>
      </c>
      <c r="F10" s="109">
        <v>2000000</v>
      </c>
      <c r="G10" s="110">
        <v>2000000</v>
      </c>
      <c r="H10" s="109">
        <v>1104000</v>
      </c>
      <c r="I10" s="110">
        <v>1106491</v>
      </c>
      <c r="J10" s="109">
        <v>102000</v>
      </c>
      <c r="K10" s="110">
        <v>175655</v>
      </c>
      <c r="L10" s="109"/>
      <c r="M10" s="110"/>
      <c r="N10" s="109"/>
      <c r="O10" s="110"/>
      <c r="P10" s="109">
        <f t="shared" ref="P10:P17" si="1">$H10      +$J10      +$L10      +$N10</f>
        <v>1206000</v>
      </c>
      <c r="Q10" s="110">
        <f t="shared" ref="Q10:Q17" si="2">$I10      +$K10      +$M10      +$O10</f>
        <v>1282146</v>
      </c>
      <c r="R10" s="54">
        <f t="shared" ref="R10:R17" si="3">IF(($H10      =0),0,((($J10      -$H10      )/$H10      )*100))</f>
        <v>-90.760869565217391</v>
      </c>
      <c r="S10" s="55">
        <f t="shared" ref="S10:S17" si="4">IF(($I10      =0),0,((($K10      -$I10      )/$I10      )*100))</f>
        <v>-84.125040330196981</v>
      </c>
      <c r="T10" s="54">
        <f t="shared" ref="T10:T16" si="5">IF(($E10      =0),0,(($P10      /$E10      )*100))</f>
        <v>60.3</v>
      </c>
      <c r="U10" s="56">
        <f t="shared" ref="U10:U16" si="6">IF(($E10      =0),0,(($Q10      /$E10      )*100))</f>
        <v>64.107299999999995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>
        <v>46000000</v>
      </c>
      <c r="C16" s="108"/>
      <c r="D16" s="108"/>
      <c r="E16" s="108">
        <f t="shared" si="0"/>
        <v>46000000</v>
      </c>
      <c r="F16" s="109">
        <v>46000000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48000000</v>
      </c>
      <c r="C17" s="111">
        <f>SUM(C9:C16)</f>
        <v>0</v>
      </c>
      <c r="D17" s="111"/>
      <c r="E17" s="111">
        <f t="shared" si="0"/>
        <v>48000000</v>
      </c>
      <c r="F17" s="112">
        <f t="shared" ref="F17:O17" si="7">SUM(F9:F16)</f>
        <v>48000000</v>
      </c>
      <c r="G17" s="113">
        <f t="shared" si="7"/>
        <v>2000000</v>
      </c>
      <c r="H17" s="112">
        <f t="shared" si="7"/>
        <v>1104000</v>
      </c>
      <c r="I17" s="113">
        <f t="shared" si="7"/>
        <v>1106491</v>
      </c>
      <c r="J17" s="112">
        <f t="shared" si="7"/>
        <v>102000</v>
      </c>
      <c r="K17" s="113">
        <f t="shared" si="7"/>
        <v>175655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1206000</v>
      </c>
      <c r="Q17" s="113">
        <f t="shared" si="2"/>
        <v>1282146</v>
      </c>
      <c r="R17" s="58">
        <f t="shared" si="3"/>
        <v>-90.760869565217391</v>
      </c>
      <c r="S17" s="59">
        <f t="shared" si="4"/>
        <v>-84.125040330196981</v>
      </c>
      <c r="T17" s="58">
        <f>IF((SUM($E9:$E14))=0,0,(P17/(SUM($E9:$E14))*100))</f>
        <v>60.3</v>
      </c>
      <c r="U17" s="60">
        <f>IF((SUM($E9:$E14))=0,0,(Q17/(SUM($E9:$E14))*100))</f>
        <v>64.107299999999995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1569000</v>
      </c>
      <c r="C34" s="108"/>
      <c r="D34" s="108"/>
      <c r="E34" s="108">
        <f>$B34      +$C34      +$D34</f>
        <v>1569000</v>
      </c>
      <c r="F34" s="109">
        <v>1569000</v>
      </c>
      <c r="G34" s="110">
        <v>1099000</v>
      </c>
      <c r="H34" s="109">
        <v>390000</v>
      </c>
      <c r="I34" s="110">
        <v>524161</v>
      </c>
      <c r="J34" s="109">
        <v>384000</v>
      </c>
      <c r="K34" s="110">
        <v>381889</v>
      </c>
      <c r="L34" s="109"/>
      <c r="M34" s="110"/>
      <c r="N34" s="109"/>
      <c r="O34" s="110"/>
      <c r="P34" s="109">
        <f>$H34      +$J34      +$L34      +$N34</f>
        <v>774000</v>
      </c>
      <c r="Q34" s="110">
        <f>$I34      +$K34      +$M34      +$O34</f>
        <v>906050</v>
      </c>
      <c r="R34" s="54">
        <f>IF(($H34      =0),0,((($J34      -$H34      )/$H34      )*100))</f>
        <v>-1.5384615384615385</v>
      </c>
      <c r="S34" s="55">
        <f>IF(($I34      =0),0,((($K34      -$I34      )/$I34      )*100))</f>
        <v>-27.142805359422013</v>
      </c>
      <c r="T34" s="54">
        <f>IF(($E34      =0),0,(($P34      /$E34      )*100))</f>
        <v>49.330783938814534</v>
      </c>
      <c r="U34" s="56">
        <f>IF(($E34      =0),0,(($Q34      /$E34      )*100))</f>
        <v>57.74697259400893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1569000</v>
      </c>
      <c r="C35" s="111">
        <f>C34</f>
        <v>0</v>
      </c>
      <c r="D35" s="111"/>
      <c r="E35" s="111">
        <f>$B35      +$C35      +$D35</f>
        <v>1569000</v>
      </c>
      <c r="F35" s="112">
        <f t="shared" ref="F35:O35" si="17">F34</f>
        <v>1569000</v>
      </c>
      <c r="G35" s="113">
        <f t="shared" si="17"/>
        <v>1099000</v>
      </c>
      <c r="H35" s="112">
        <f t="shared" si="17"/>
        <v>390000</v>
      </c>
      <c r="I35" s="113">
        <f t="shared" si="17"/>
        <v>524161</v>
      </c>
      <c r="J35" s="112">
        <f t="shared" si="17"/>
        <v>384000</v>
      </c>
      <c r="K35" s="113">
        <f t="shared" si="17"/>
        <v>381889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774000</v>
      </c>
      <c r="Q35" s="113">
        <f>$I35      +$K35      +$M35      +$O35</f>
        <v>906050</v>
      </c>
      <c r="R35" s="58">
        <f>IF(($H35      =0),0,((($J35      -$H35      )/$H35      )*100))</f>
        <v>-1.5384615384615385</v>
      </c>
      <c r="S35" s="59">
        <f>IF(($I35      =0),0,((($K35      -$I35      )/$I35      )*100))</f>
        <v>-27.142805359422013</v>
      </c>
      <c r="T35" s="58">
        <f>IF($E35   =0,0,($P35   /$E35   )*100)</f>
        <v>49.330783938814534</v>
      </c>
      <c r="U35" s="60">
        <f>IF($E35   =0,0,($Q35   /$E35   )*100)</f>
        <v>57.74697259400893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9000000</v>
      </c>
      <c r="C37" s="108"/>
      <c r="D37" s="108"/>
      <c r="E37" s="108">
        <f t="shared" ref="E37:E42" si="18">$B37      +$C37      +$D37</f>
        <v>9000000</v>
      </c>
      <c r="F37" s="109">
        <v>9000000</v>
      </c>
      <c r="G37" s="110">
        <v>4050000</v>
      </c>
      <c r="H37" s="109"/>
      <c r="I37" s="110"/>
      <c r="J37" s="109">
        <v>642000</v>
      </c>
      <c r="K37" s="110">
        <v>659413</v>
      </c>
      <c r="L37" s="109"/>
      <c r="M37" s="110"/>
      <c r="N37" s="109"/>
      <c r="O37" s="110"/>
      <c r="P37" s="109">
        <f t="shared" ref="P37:P42" si="19">$H37      +$J37      +$L37      +$N37</f>
        <v>642000</v>
      </c>
      <c r="Q37" s="110">
        <f t="shared" ref="Q37:Q42" si="20">$I37      +$K37      +$M37      +$O37</f>
        <v>659413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7.1333333333333329</v>
      </c>
      <c r="U37" s="56">
        <f t="shared" ref="U37:U41" si="24">IF(($E37      =0),0,(($Q37      /$E37      )*100))</f>
        <v>7.3268111111111116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9000000</v>
      </c>
      <c r="C42" s="111">
        <f>SUM(C37:C41)</f>
        <v>0</v>
      </c>
      <c r="D42" s="111"/>
      <c r="E42" s="111">
        <f t="shared" si="18"/>
        <v>9000000</v>
      </c>
      <c r="F42" s="112">
        <f t="shared" ref="F42:O42" si="25">SUM(F37:F41)</f>
        <v>9000000</v>
      </c>
      <c r="G42" s="113">
        <f t="shared" si="25"/>
        <v>4050000</v>
      </c>
      <c r="H42" s="112">
        <f t="shared" si="25"/>
        <v>0</v>
      </c>
      <c r="I42" s="113">
        <f t="shared" si="25"/>
        <v>0</v>
      </c>
      <c r="J42" s="112">
        <f t="shared" si="25"/>
        <v>642000</v>
      </c>
      <c r="K42" s="113">
        <f t="shared" si="25"/>
        <v>659413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642000</v>
      </c>
      <c r="Q42" s="113">
        <f t="shared" si="20"/>
        <v>659413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7.1333333333333329</v>
      </c>
      <c r="U42" s="60">
        <f>IF((+$E37+$E40) =0,0,(Q42   /(+$E37+$E40) )*100)</f>
        <v>7.3268111111111116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35000000</v>
      </c>
      <c r="C53" s="108"/>
      <c r="D53" s="108"/>
      <c r="E53" s="108">
        <f t="shared" si="26"/>
        <v>35000000</v>
      </c>
      <c r="F53" s="109">
        <v>35000000</v>
      </c>
      <c r="G53" s="110">
        <v>19572000</v>
      </c>
      <c r="H53" s="109">
        <v>2944000</v>
      </c>
      <c r="I53" s="110">
        <v>2944018</v>
      </c>
      <c r="J53" s="109">
        <v>1240000</v>
      </c>
      <c r="K53" s="110">
        <v>1267768</v>
      </c>
      <c r="L53" s="109"/>
      <c r="M53" s="110"/>
      <c r="N53" s="109"/>
      <c r="O53" s="110"/>
      <c r="P53" s="109">
        <f t="shared" si="27"/>
        <v>4184000</v>
      </c>
      <c r="Q53" s="110">
        <f t="shared" si="28"/>
        <v>4211786</v>
      </c>
      <c r="R53" s="54">
        <f t="shared" si="29"/>
        <v>-57.880434782608688</v>
      </c>
      <c r="S53" s="55">
        <f t="shared" si="30"/>
        <v>-56.937491550663076</v>
      </c>
      <c r="T53" s="54">
        <f t="shared" si="31"/>
        <v>11.954285714285714</v>
      </c>
      <c r="U53" s="56">
        <f t="shared" si="32"/>
        <v>12.033674285714286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35000000</v>
      </c>
      <c r="C55" s="111">
        <f>SUM(C44:C54)</f>
        <v>0</v>
      </c>
      <c r="D55" s="111"/>
      <c r="E55" s="111">
        <f t="shared" si="26"/>
        <v>35000000</v>
      </c>
      <c r="F55" s="112">
        <f t="shared" ref="F55:O55" si="33">SUM(F44:F54)</f>
        <v>35000000</v>
      </c>
      <c r="G55" s="113">
        <f t="shared" si="33"/>
        <v>19572000</v>
      </c>
      <c r="H55" s="112">
        <f t="shared" si="33"/>
        <v>2944000</v>
      </c>
      <c r="I55" s="113">
        <f t="shared" si="33"/>
        <v>2944018</v>
      </c>
      <c r="J55" s="112">
        <f t="shared" si="33"/>
        <v>1240000</v>
      </c>
      <c r="K55" s="113">
        <f t="shared" si="33"/>
        <v>1267768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4184000</v>
      </c>
      <c r="Q55" s="113">
        <f t="shared" si="28"/>
        <v>4211786</v>
      </c>
      <c r="R55" s="58">
        <f t="shared" si="29"/>
        <v>-57.880434782608688</v>
      </c>
      <c r="S55" s="59">
        <f t="shared" si="30"/>
        <v>-56.937491550663076</v>
      </c>
      <c r="T55" s="58">
        <f>IF((+$E45+$E47+$E49+$E50+$E53) =0,0,(P55   /(+$E45+$E47+$E49+$E50+$E53) )*100)</f>
        <v>11.954285714285714</v>
      </c>
      <c r="U55" s="60">
        <f>IF((+$E45+$E47+$E49+$E50+$E53) =0,0,(Q55   /(+$E45+$E47+$E49+$E50+$E53) )*100)</f>
        <v>12.033674285714286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93569000</v>
      </c>
      <c r="C69" s="120">
        <f>SUM(C9:C16,C19:C25,C28:C31,C34,C37:C41,C44:C54,C57:C60,C63:C67)</f>
        <v>0</v>
      </c>
      <c r="D69" s="120"/>
      <c r="E69" s="120">
        <f t="shared" si="35"/>
        <v>93569000</v>
      </c>
      <c r="F69" s="121">
        <f t="shared" ref="F69:O69" si="43">SUM(F9:F16,F19:F25,F28:F31,F34,F37:F41,F44:F54,F57:F60,F63:F67)</f>
        <v>93569000</v>
      </c>
      <c r="G69" s="122">
        <f t="shared" si="43"/>
        <v>26721000</v>
      </c>
      <c r="H69" s="121">
        <f t="shared" si="43"/>
        <v>4438000</v>
      </c>
      <c r="I69" s="122">
        <f t="shared" si="43"/>
        <v>4574670</v>
      </c>
      <c r="J69" s="121">
        <f t="shared" si="43"/>
        <v>2368000</v>
      </c>
      <c r="K69" s="122">
        <f t="shared" si="43"/>
        <v>2484725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6806000</v>
      </c>
      <c r="Q69" s="122">
        <f t="shared" si="37"/>
        <v>7059395</v>
      </c>
      <c r="R69" s="67">
        <f t="shared" si="38"/>
        <v>-46.642631816133395</v>
      </c>
      <c r="S69" s="68">
        <f t="shared" si="39"/>
        <v>-45.685153246026488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14.3076373268305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14.840326683344196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23046000</v>
      </c>
      <c r="C71" s="108"/>
      <c r="D71" s="108"/>
      <c r="E71" s="108">
        <f>$B71      +$C71      +$D71</f>
        <v>23046000</v>
      </c>
      <c r="F71" s="109">
        <v>23046000</v>
      </c>
      <c r="G71" s="110">
        <v>13352000</v>
      </c>
      <c r="H71" s="109">
        <v>874000</v>
      </c>
      <c r="I71" s="110">
        <v>874994</v>
      </c>
      <c r="J71" s="109">
        <v>5404000</v>
      </c>
      <c r="K71" s="110">
        <v>5413211</v>
      </c>
      <c r="L71" s="109"/>
      <c r="M71" s="110"/>
      <c r="N71" s="109"/>
      <c r="O71" s="110"/>
      <c r="P71" s="109">
        <f>$H71      +$J71      +$L71      +$N71</f>
        <v>6278000</v>
      </c>
      <c r="Q71" s="110">
        <f>$I71      +$K71      +$M71      +$O71</f>
        <v>6288205</v>
      </c>
      <c r="R71" s="54">
        <f>IF(($H71      =0),0,((($J71      -$H71      )/$H71      )*100))</f>
        <v>518.30663615560638</v>
      </c>
      <c r="S71" s="55">
        <f>IF(($I71      =0),0,((($K71      -$I71      )/$I71      )*100))</f>
        <v>518.65692793322012</v>
      </c>
      <c r="T71" s="54">
        <f>IF(($E71      =0),0,(($P71      /$E71      )*100))</f>
        <v>27.241169834244555</v>
      </c>
      <c r="U71" s="56">
        <f>IF(($E71      =0),0,(($Q71      /$E71      )*100))</f>
        <v>27.285450837455521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23046000</v>
      </c>
      <c r="C73" s="117">
        <f>SUM(C71:C72)</f>
        <v>0</v>
      </c>
      <c r="D73" s="117"/>
      <c r="E73" s="117">
        <f>$B73      +$C73      +$D73</f>
        <v>23046000</v>
      </c>
      <c r="F73" s="118">
        <f t="shared" ref="F73:O73" si="44">SUM(F71:F72)</f>
        <v>23046000</v>
      </c>
      <c r="G73" s="119">
        <f t="shared" si="44"/>
        <v>13352000</v>
      </c>
      <c r="H73" s="118">
        <f t="shared" si="44"/>
        <v>874000</v>
      </c>
      <c r="I73" s="119">
        <f t="shared" si="44"/>
        <v>874994</v>
      </c>
      <c r="J73" s="118">
        <f t="shared" si="44"/>
        <v>5404000</v>
      </c>
      <c r="K73" s="119">
        <f t="shared" si="44"/>
        <v>5413211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6278000</v>
      </c>
      <c r="Q73" s="119">
        <f>$I73      +$K73      +$M73      +$O73</f>
        <v>6288205</v>
      </c>
      <c r="R73" s="63">
        <f>IF(($H73      =0),0,((($J73      -$H73      )/$H73      )*100))</f>
        <v>518.30663615560638</v>
      </c>
      <c r="S73" s="64">
        <f>IF(($I73      =0),0,((($K73      -$I73      )/$I73      )*100))</f>
        <v>518.65692793322012</v>
      </c>
      <c r="T73" s="63">
        <f>IF(($E71      =0),0,(($P71      /$E71      )*100))</f>
        <v>27.241169834244555</v>
      </c>
      <c r="U73" s="65">
        <f>IF($E71   =0,0,($Q71   /$E71 )*100)</f>
        <v>27.285450837455521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23046000</v>
      </c>
      <c r="C74" s="120">
        <f>SUM(C71:C72)</f>
        <v>0</v>
      </c>
      <c r="D74" s="120"/>
      <c r="E74" s="120">
        <f>$B74      +$C74      +$D74</f>
        <v>23046000</v>
      </c>
      <c r="F74" s="121">
        <f t="shared" ref="F74:O74" si="45">SUM(F71:F72)</f>
        <v>23046000</v>
      </c>
      <c r="G74" s="122">
        <f t="shared" si="45"/>
        <v>13352000</v>
      </c>
      <c r="H74" s="121">
        <f t="shared" si="45"/>
        <v>874000</v>
      </c>
      <c r="I74" s="122">
        <f t="shared" si="45"/>
        <v>874994</v>
      </c>
      <c r="J74" s="121">
        <f t="shared" si="45"/>
        <v>5404000</v>
      </c>
      <c r="K74" s="122">
        <f t="shared" si="45"/>
        <v>5413211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6278000</v>
      </c>
      <c r="Q74" s="122">
        <f>$I74      +$K74      +$M74      +$O74</f>
        <v>6288205</v>
      </c>
      <c r="R74" s="67">
        <f>IF(($H74      =0),0,((($J74      -$H74      )/$H74      )*100))</f>
        <v>518.30663615560638</v>
      </c>
      <c r="S74" s="68">
        <f>IF(($I74      =0),0,((($K74      -$I74      )/$I74      )*100))</f>
        <v>518.65692793322012</v>
      </c>
      <c r="T74" s="67">
        <f>IF(($E71      =0),0,(($P71      /$E71      )*100))</f>
        <v>27.241169834244555</v>
      </c>
      <c r="U74" s="71">
        <f>IF($E71   =0,0,($Q71   /$E71 )*100)</f>
        <v>27.285450837455521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116615000</v>
      </c>
      <c r="C75" s="120">
        <f>SUM(C9:C16,C19:C25,C28:C31,C34,C37:C41,C44:C54,C57:C60,C63:C67,C71:C72)</f>
        <v>0</v>
      </c>
      <c r="D75" s="120"/>
      <c r="E75" s="120">
        <f>$B75      +$C75      +$D75</f>
        <v>116615000</v>
      </c>
      <c r="F75" s="121">
        <f t="shared" ref="F75:O75" si="46">SUM(F9:F16,F19:F25,F28:F31,F34,F37:F41,F44:F54,F57:F60,F63:F67,F71:F72)</f>
        <v>116615000</v>
      </c>
      <c r="G75" s="122">
        <f t="shared" si="46"/>
        <v>40073000</v>
      </c>
      <c r="H75" s="121">
        <f t="shared" si="46"/>
        <v>5312000</v>
      </c>
      <c r="I75" s="122">
        <f t="shared" si="46"/>
        <v>5449664</v>
      </c>
      <c r="J75" s="121">
        <f t="shared" si="46"/>
        <v>7772000</v>
      </c>
      <c r="K75" s="122">
        <f t="shared" si="46"/>
        <v>7897936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13084000</v>
      </c>
      <c r="Q75" s="122">
        <f>$I75      +$K75      +$M75      +$O75</f>
        <v>13347600</v>
      </c>
      <c r="R75" s="67">
        <f>IF(($H75      =0),0,((($J75      -$H75      )/$H75      )*100))</f>
        <v>46.310240963855421</v>
      </c>
      <c r="S75" s="68">
        <f>IF(($I75      =0),0,((($K75      -$I75      )/$I75      )*100))</f>
        <v>44.925191718241713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18.528641223536077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18.901933017064362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152</v>
      </c>
    </row>
    <row r="118" spans="1:23" x14ac:dyDescent="0.25">
      <c r="A118" s="35" t="s">
        <v>153</v>
      </c>
    </row>
    <row r="119" spans="1:23" ht="13" x14ac:dyDescent="0.3">
      <c r="A119" s="35" t="s">
        <v>154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22OesgomGaKjjEqOCJzcPUpprodyvg1wN/Vp/WYcJItdxjjc9PNYP+mIyVyite5SujJnbqFBX1a/W3UVTGzjGA==" saltValue="wyQOdk39hMKyU8b+PQbk1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143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1000000</v>
      </c>
      <c r="C10" s="108"/>
      <c r="D10" s="108"/>
      <c r="E10" s="108">
        <f t="shared" ref="E10:E17" si="0">$B10      +$C10      +$D10</f>
        <v>1000000</v>
      </c>
      <c r="F10" s="109">
        <v>1000000</v>
      </c>
      <c r="G10" s="110">
        <v>1000000</v>
      </c>
      <c r="H10" s="109">
        <v>231000</v>
      </c>
      <c r="I10" s="110">
        <v>231264</v>
      </c>
      <c r="J10" s="109">
        <v>123000</v>
      </c>
      <c r="K10" s="110">
        <v>125942</v>
      </c>
      <c r="L10" s="109"/>
      <c r="M10" s="110"/>
      <c r="N10" s="109"/>
      <c r="O10" s="110"/>
      <c r="P10" s="109">
        <f t="shared" ref="P10:P17" si="1">$H10      +$J10      +$L10      +$N10</f>
        <v>354000</v>
      </c>
      <c r="Q10" s="110">
        <f t="shared" ref="Q10:Q17" si="2">$I10      +$K10      +$M10      +$O10</f>
        <v>357206</v>
      </c>
      <c r="R10" s="54">
        <f t="shared" ref="R10:R17" si="3">IF(($H10      =0),0,((($J10      -$H10      )/$H10      )*100))</f>
        <v>-46.753246753246749</v>
      </c>
      <c r="S10" s="55">
        <f t="shared" ref="S10:S17" si="4">IF(($I10      =0),0,((($K10      -$I10      )/$I10      )*100))</f>
        <v>-45.541891517918913</v>
      </c>
      <c r="T10" s="54">
        <f t="shared" ref="T10:T16" si="5">IF(($E10      =0),0,(($P10      /$E10      )*100))</f>
        <v>35.4</v>
      </c>
      <c r="U10" s="56">
        <f t="shared" ref="U10:U16" si="6">IF(($E10      =0),0,(($Q10      /$E10      )*100))</f>
        <v>35.720600000000005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1000000</v>
      </c>
      <c r="C17" s="111">
        <f>SUM(C9:C16)</f>
        <v>0</v>
      </c>
      <c r="D17" s="111"/>
      <c r="E17" s="111">
        <f t="shared" si="0"/>
        <v>1000000</v>
      </c>
      <c r="F17" s="112">
        <f t="shared" ref="F17:O17" si="7">SUM(F9:F16)</f>
        <v>1000000</v>
      </c>
      <c r="G17" s="113">
        <f t="shared" si="7"/>
        <v>1000000</v>
      </c>
      <c r="H17" s="112">
        <f t="shared" si="7"/>
        <v>231000</v>
      </c>
      <c r="I17" s="113">
        <f t="shared" si="7"/>
        <v>231264</v>
      </c>
      <c r="J17" s="112">
        <f t="shared" si="7"/>
        <v>123000</v>
      </c>
      <c r="K17" s="113">
        <f t="shared" si="7"/>
        <v>125942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354000</v>
      </c>
      <c r="Q17" s="113">
        <f t="shared" si="2"/>
        <v>357206</v>
      </c>
      <c r="R17" s="58">
        <f t="shared" si="3"/>
        <v>-46.753246753246749</v>
      </c>
      <c r="S17" s="59">
        <f t="shared" si="4"/>
        <v>-45.541891517918913</v>
      </c>
      <c r="T17" s="58">
        <f>IF((SUM($E9:$E14))=0,0,(P17/(SUM($E9:$E14))*100))</f>
        <v>35.4</v>
      </c>
      <c r="U17" s="60">
        <f>IF((SUM($E9:$E14))=0,0,(Q17/(SUM($E9:$E14))*100))</f>
        <v>35.720600000000005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2252000</v>
      </c>
      <c r="C31" s="108"/>
      <c r="D31" s="108"/>
      <c r="E31" s="108">
        <f>$B31      +$C31      +$D31</f>
        <v>2252000</v>
      </c>
      <c r="F31" s="109">
        <v>2252000</v>
      </c>
      <c r="G31" s="110">
        <v>1576000</v>
      </c>
      <c r="H31" s="109">
        <v>654000</v>
      </c>
      <c r="I31" s="110">
        <v>655908</v>
      </c>
      <c r="J31" s="109">
        <v>375000</v>
      </c>
      <c r="K31" s="110">
        <v>318295</v>
      </c>
      <c r="L31" s="109"/>
      <c r="M31" s="110"/>
      <c r="N31" s="109"/>
      <c r="O31" s="110"/>
      <c r="P31" s="109">
        <f>$H31      +$J31      +$L31      +$N31</f>
        <v>1029000</v>
      </c>
      <c r="Q31" s="110">
        <f>$I31      +$K31      +$M31      +$O31</f>
        <v>974203</v>
      </c>
      <c r="R31" s="54">
        <f>IF(($H31      =0),0,((($J31      -$H31      )/$H31      )*100))</f>
        <v>-42.660550458715598</v>
      </c>
      <c r="S31" s="55">
        <f>IF(($I31      =0),0,((($K31      -$I31      )/$I31      )*100))</f>
        <v>-51.472615061868431</v>
      </c>
      <c r="T31" s="54">
        <f>IF(($E31      =0),0,(($P31      /$E31      )*100))</f>
        <v>45.692717584369447</v>
      </c>
      <c r="U31" s="56">
        <f>IF(($E31      =0),0,(($Q31      /$E31      )*100))</f>
        <v>43.259458259325044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2252000</v>
      </c>
      <c r="C32" s="111">
        <f>SUM(C28:C31)</f>
        <v>0</v>
      </c>
      <c r="D32" s="111"/>
      <c r="E32" s="111">
        <f>$B32      +$C32      +$D32</f>
        <v>2252000</v>
      </c>
      <c r="F32" s="112">
        <f t="shared" ref="F32:O32" si="16">SUM(F28:F31)</f>
        <v>2252000</v>
      </c>
      <c r="G32" s="113">
        <f t="shared" si="16"/>
        <v>1576000</v>
      </c>
      <c r="H32" s="112">
        <f t="shared" si="16"/>
        <v>654000</v>
      </c>
      <c r="I32" s="113">
        <f t="shared" si="16"/>
        <v>655908</v>
      </c>
      <c r="J32" s="112">
        <f t="shared" si="16"/>
        <v>375000</v>
      </c>
      <c r="K32" s="113">
        <f t="shared" si="16"/>
        <v>318295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1029000</v>
      </c>
      <c r="Q32" s="113">
        <f>$I32      +$K32      +$M32      +$O32</f>
        <v>974203</v>
      </c>
      <c r="R32" s="58">
        <f>IF(($H32      =0),0,((($J32      -$H32      )/$H32      )*100))</f>
        <v>-42.660550458715598</v>
      </c>
      <c r="S32" s="59">
        <f>IF(($I32      =0),0,((($K32      -$I32      )/$I32      )*100))</f>
        <v>-51.472615061868431</v>
      </c>
      <c r="T32" s="58">
        <f>IF($E32   =0,0,($P32   /$E32   )*100)</f>
        <v>45.692717584369447</v>
      </c>
      <c r="U32" s="60">
        <f>IF($E32   =0,0,($Q32   /$E32   )*100)</f>
        <v>43.259458259325044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1376000</v>
      </c>
      <c r="C34" s="108"/>
      <c r="D34" s="108"/>
      <c r="E34" s="108">
        <f>$B34      +$C34      +$D34</f>
        <v>1376000</v>
      </c>
      <c r="F34" s="109">
        <v>1376000</v>
      </c>
      <c r="G34" s="110">
        <v>962000</v>
      </c>
      <c r="H34" s="109">
        <v>257000</v>
      </c>
      <c r="I34" s="110">
        <v>257765</v>
      </c>
      <c r="J34" s="109">
        <v>404000</v>
      </c>
      <c r="K34" s="110">
        <v>403913</v>
      </c>
      <c r="L34" s="109"/>
      <c r="M34" s="110"/>
      <c r="N34" s="109"/>
      <c r="O34" s="110"/>
      <c r="P34" s="109">
        <f>$H34      +$J34      +$L34      +$N34</f>
        <v>661000</v>
      </c>
      <c r="Q34" s="110">
        <f>$I34      +$K34      +$M34      +$O34</f>
        <v>661678</v>
      </c>
      <c r="R34" s="54">
        <f>IF(($H34      =0),0,((($J34      -$H34      )/$H34      )*100))</f>
        <v>57.198443579766533</v>
      </c>
      <c r="S34" s="55">
        <f>IF(($I34      =0),0,((($K34      -$I34      )/$I34      )*100))</f>
        <v>56.698155296490995</v>
      </c>
      <c r="T34" s="54">
        <f>IF(($E34      =0),0,(($P34      /$E34      )*100))</f>
        <v>48.037790697674424</v>
      </c>
      <c r="U34" s="56">
        <f>IF(($E34      =0),0,(($Q34      /$E34      )*100))</f>
        <v>48.087063953488375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1376000</v>
      </c>
      <c r="C35" s="111">
        <f>C34</f>
        <v>0</v>
      </c>
      <c r="D35" s="111"/>
      <c r="E35" s="111">
        <f>$B35      +$C35      +$D35</f>
        <v>1376000</v>
      </c>
      <c r="F35" s="112">
        <f t="shared" ref="F35:O35" si="17">F34</f>
        <v>1376000</v>
      </c>
      <c r="G35" s="113">
        <f t="shared" si="17"/>
        <v>962000</v>
      </c>
      <c r="H35" s="112">
        <f t="shared" si="17"/>
        <v>257000</v>
      </c>
      <c r="I35" s="113">
        <f t="shared" si="17"/>
        <v>257765</v>
      </c>
      <c r="J35" s="112">
        <f t="shared" si="17"/>
        <v>404000</v>
      </c>
      <c r="K35" s="113">
        <f t="shared" si="17"/>
        <v>403913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661000</v>
      </c>
      <c r="Q35" s="113">
        <f>$I35      +$K35      +$M35      +$O35</f>
        <v>661678</v>
      </c>
      <c r="R35" s="58">
        <f>IF(($H35      =0),0,((($J35      -$H35      )/$H35      )*100))</f>
        <v>57.198443579766533</v>
      </c>
      <c r="S35" s="59">
        <f>IF(($I35      =0),0,((($K35      -$I35      )/$I35      )*100))</f>
        <v>56.698155296490995</v>
      </c>
      <c r="T35" s="58">
        <f>IF($E35   =0,0,($P35   /$E35   )*100)</f>
        <v>48.037790697674424</v>
      </c>
      <c r="U35" s="60">
        <f>IF($E35   =0,0,($Q35   /$E35   )*100)</f>
        <v>48.087063953488375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0</v>
      </c>
      <c r="C42" s="111">
        <f>SUM(C37:C41)</f>
        <v>0</v>
      </c>
      <c r="D42" s="111"/>
      <c r="E42" s="111">
        <f t="shared" si="18"/>
        <v>0</v>
      </c>
      <c r="F42" s="112">
        <f t="shared" ref="F42:O42" si="25">SUM(F37:F41)</f>
        <v>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4628000</v>
      </c>
      <c r="C69" s="120">
        <f>SUM(C9:C16,C19:C25,C28:C31,C34,C37:C41,C44:C54,C57:C60,C63:C67)</f>
        <v>0</v>
      </c>
      <c r="D69" s="120"/>
      <c r="E69" s="120">
        <f t="shared" si="35"/>
        <v>4628000</v>
      </c>
      <c r="F69" s="121">
        <f t="shared" ref="F69:O69" si="43">SUM(F9:F16,F19:F25,F28:F31,F34,F37:F41,F44:F54,F57:F60,F63:F67)</f>
        <v>4628000</v>
      </c>
      <c r="G69" s="122">
        <f t="shared" si="43"/>
        <v>3538000</v>
      </c>
      <c r="H69" s="121">
        <f t="shared" si="43"/>
        <v>1142000</v>
      </c>
      <c r="I69" s="122">
        <f t="shared" si="43"/>
        <v>1144937</v>
      </c>
      <c r="J69" s="121">
        <f t="shared" si="43"/>
        <v>902000</v>
      </c>
      <c r="K69" s="122">
        <f t="shared" si="43"/>
        <v>848150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2044000</v>
      </c>
      <c r="Q69" s="122">
        <f t="shared" si="37"/>
        <v>1993087</v>
      </c>
      <c r="R69" s="67">
        <f t="shared" si="38"/>
        <v>-21.015761821366024</v>
      </c>
      <c r="S69" s="68">
        <f t="shared" si="39"/>
        <v>-25.921688267564068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44.165946413137426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43.065838375108036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IF(($H71      =0),0,((($J71      -$H71      )/$H71      )*100))</f>
        <v>0</v>
      </c>
      <c r="S71" s="55">
        <f>IF(($I71      =0),0,((($K71      -$I71      )/$I71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IF(($H73      =0),0,((($J73      -$H73      )/$H73      )*100))</f>
        <v>0</v>
      </c>
      <c r="S73" s="64">
        <f>IF(($I73      =0),0,((($K73      -$I73      )/$I73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IF(($H74      =0),0,((($J74      -$H74      )/$H74      )*100))</f>
        <v>0</v>
      </c>
      <c r="S74" s="68">
        <f>IF(($I74      =0),0,((($K74      -$I74      )/$I74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4628000</v>
      </c>
      <c r="C75" s="120">
        <f>SUM(C9:C16,C19:C25,C28:C31,C34,C37:C41,C44:C54,C57:C60,C63:C67,C71:C72)</f>
        <v>0</v>
      </c>
      <c r="D75" s="120"/>
      <c r="E75" s="120">
        <f>$B75      +$C75      +$D75</f>
        <v>4628000</v>
      </c>
      <c r="F75" s="121">
        <f t="shared" ref="F75:O75" si="46">SUM(F9:F16,F19:F25,F28:F31,F34,F37:F41,F44:F54,F57:F60,F63:F67,F71:F72)</f>
        <v>4628000</v>
      </c>
      <c r="G75" s="122">
        <f t="shared" si="46"/>
        <v>3538000</v>
      </c>
      <c r="H75" s="121">
        <f t="shared" si="46"/>
        <v>1142000</v>
      </c>
      <c r="I75" s="122">
        <f t="shared" si="46"/>
        <v>1144937</v>
      </c>
      <c r="J75" s="121">
        <f t="shared" si="46"/>
        <v>902000</v>
      </c>
      <c r="K75" s="122">
        <f t="shared" si="46"/>
        <v>848150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2044000</v>
      </c>
      <c r="Q75" s="122">
        <f>$I75      +$K75      +$M75      +$O75</f>
        <v>1993087</v>
      </c>
      <c r="R75" s="67">
        <f>IF(($H75      =0),0,((($J75      -$H75      )/$H75      )*100))</f>
        <v>-21.015761821366024</v>
      </c>
      <c r="S75" s="68">
        <f>IF(($I75      =0),0,((($K75      -$I75      )/$I75      )*100))</f>
        <v>-25.921688267564068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44.165946413137426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43.065838375108036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152</v>
      </c>
    </row>
    <row r="118" spans="1:23" x14ac:dyDescent="0.25">
      <c r="A118" s="35" t="s">
        <v>153</v>
      </c>
    </row>
    <row r="119" spans="1:23" ht="13" x14ac:dyDescent="0.3">
      <c r="A119" s="35" t="s">
        <v>154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kBx4zgen3SYmIbbqCPoUIA3OdZ4u9yXs/kprk4MuKJ7FCI6UZzcMtZb5rBCZOArhHfRCvfuNWzU1KUrZ/99lyQ==" saltValue="gejXMb25a2BQPMevjxeiV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1" manualBreakCount="1">
    <brk id="7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116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2000000</v>
      </c>
      <c r="C10" s="108"/>
      <c r="D10" s="108"/>
      <c r="E10" s="108">
        <f t="shared" ref="E10:E17" si="0">$B10      +$C10      +$D10</f>
        <v>2000000</v>
      </c>
      <c r="F10" s="109">
        <v>2000000</v>
      </c>
      <c r="G10" s="110">
        <v>2000000</v>
      </c>
      <c r="H10" s="109">
        <v>581000</v>
      </c>
      <c r="I10" s="110">
        <v>536237</v>
      </c>
      <c r="J10" s="109">
        <v>233000</v>
      </c>
      <c r="K10" s="110">
        <v>232945</v>
      </c>
      <c r="L10" s="109"/>
      <c r="M10" s="110"/>
      <c r="N10" s="109"/>
      <c r="O10" s="110"/>
      <c r="P10" s="109">
        <f t="shared" ref="P10:P17" si="1">$H10      +$J10      +$L10      +$N10</f>
        <v>814000</v>
      </c>
      <c r="Q10" s="110">
        <f t="shared" ref="Q10:Q17" si="2">$I10      +$K10      +$M10      +$O10</f>
        <v>769182</v>
      </c>
      <c r="R10" s="54">
        <f t="shared" ref="R10:R17" si="3">IF(($H10      =0),0,((($J10      -$H10      )/$H10      )*100))</f>
        <v>-59.896729776247845</v>
      </c>
      <c r="S10" s="55">
        <f t="shared" ref="S10:S17" si="4">IF(($I10      =0),0,((($K10      -$I10      )/$I10      )*100))</f>
        <v>-56.559319852975456</v>
      </c>
      <c r="T10" s="54">
        <f t="shared" ref="T10:T16" si="5">IF(($E10      =0),0,(($P10      /$E10      )*100))</f>
        <v>40.699999999999996</v>
      </c>
      <c r="U10" s="56">
        <f t="shared" ref="U10:U16" si="6">IF(($E10      =0),0,(($Q10      /$E10      )*100))</f>
        <v>38.459099999999999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>
        <v>46000000</v>
      </c>
      <c r="C16" s="108"/>
      <c r="D16" s="108"/>
      <c r="E16" s="108">
        <f t="shared" si="0"/>
        <v>46000000</v>
      </c>
      <c r="F16" s="109">
        <v>46000000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48000000</v>
      </c>
      <c r="C17" s="111">
        <f>SUM(C9:C16)</f>
        <v>0</v>
      </c>
      <c r="D17" s="111"/>
      <c r="E17" s="111">
        <f t="shared" si="0"/>
        <v>48000000</v>
      </c>
      <c r="F17" s="112">
        <f t="shared" ref="F17:O17" si="7">SUM(F9:F16)</f>
        <v>48000000</v>
      </c>
      <c r="G17" s="113">
        <f t="shared" si="7"/>
        <v>2000000</v>
      </c>
      <c r="H17" s="112">
        <f t="shared" si="7"/>
        <v>581000</v>
      </c>
      <c r="I17" s="113">
        <f t="shared" si="7"/>
        <v>536237</v>
      </c>
      <c r="J17" s="112">
        <f t="shared" si="7"/>
        <v>233000</v>
      </c>
      <c r="K17" s="113">
        <f t="shared" si="7"/>
        <v>232945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814000</v>
      </c>
      <c r="Q17" s="113">
        <f t="shared" si="2"/>
        <v>769182</v>
      </c>
      <c r="R17" s="58">
        <f t="shared" si="3"/>
        <v>-59.896729776247845</v>
      </c>
      <c r="S17" s="59">
        <f t="shared" si="4"/>
        <v>-56.559319852975456</v>
      </c>
      <c r="T17" s="58">
        <f>IF((SUM($E9:$E14))=0,0,(P17/(SUM($E9:$E14))*100))</f>
        <v>40.699999999999996</v>
      </c>
      <c r="U17" s="60">
        <f>IF((SUM($E9:$E14))=0,0,(Q17/(SUM($E9:$E14))*100))</f>
        <v>38.459099999999999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1533000</v>
      </c>
      <c r="C34" s="108"/>
      <c r="D34" s="108"/>
      <c r="E34" s="108">
        <f>$B34      +$C34      +$D34</f>
        <v>1533000</v>
      </c>
      <c r="F34" s="109">
        <v>1533000</v>
      </c>
      <c r="G34" s="110">
        <v>1073000</v>
      </c>
      <c r="H34" s="109">
        <v>11000</v>
      </c>
      <c r="I34" s="110">
        <v>6120</v>
      </c>
      <c r="J34" s="109">
        <v>892000</v>
      </c>
      <c r="K34" s="110">
        <v>892541</v>
      </c>
      <c r="L34" s="109"/>
      <c r="M34" s="110"/>
      <c r="N34" s="109"/>
      <c r="O34" s="110"/>
      <c r="P34" s="109">
        <f>$H34      +$J34      +$L34      +$N34</f>
        <v>903000</v>
      </c>
      <c r="Q34" s="110">
        <f>$I34      +$K34      +$M34      +$O34</f>
        <v>898661</v>
      </c>
      <c r="R34" s="54">
        <f>IF(($H34      =0),0,((($J34      -$H34      )/$H34      )*100))</f>
        <v>8009.090909090909</v>
      </c>
      <c r="S34" s="55">
        <f>IF(($I34      =0),0,((($K34      -$I34      )/$I34      )*100))</f>
        <v>14484.003267973856</v>
      </c>
      <c r="T34" s="54">
        <f>IF(($E34      =0),0,(($P34      /$E34      )*100))</f>
        <v>58.904109589041099</v>
      </c>
      <c r="U34" s="56">
        <f>IF(($E34      =0),0,(($Q34      /$E34      )*100))</f>
        <v>58.62106979778212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1533000</v>
      </c>
      <c r="C35" s="111">
        <f>C34</f>
        <v>0</v>
      </c>
      <c r="D35" s="111"/>
      <c r="E35" s="111">
        <f>$B35      +$C35      +$D35</f>
        <v>1533000</v>
      </c>
      <c r="F35" s="112">
        <f t="shared" ref="F35:O35" si="17">F34</f>
        <v>1533000</v>
      </c>
      <c r="G35" s="113">
        <f t="shared" si="17"/>
        <v>1073000</v>
      </c>
      <c r="H35" s="112">
        <f t="shared" si="17"/>
        <v>11000</v>
      </c>
      <c r="I35" s="113">
        <f t="shared" si="17"/>
        <v>6120</v>
      </c>
      <c r="J35" s="112">
        <f t="shared" si="17"/>
        <v>892000</v>
      </c>
      <c r="K35" s="113">
        <f t="shared" si="17"/>
        <v>892541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903000</v>
      </c>
      <c r="Q35" s="113">
        <f>$I35      +$K35      +$M35      +$O35</f>
        <v>898661</v>
      </c>
      <c r="R35" s="58">
        <f>IF(($H35      =0),0,((($J35      -$H35      )/$H35      )*100))</f>
        <v>8009.090909090909</v>
      </c>
      <c r="S35" s="59">
        <f>IF(($I35      =0),0,((($K35      -$I35      )/$I35      )*100))</f>
        <v>14484.003267973856</v>
      </c>
      <c r="T35" s="58">
        <f>IF($E35   =0,0,($P35   /$E35   )*100)</f>
        <v>58.904109589041099</v>
      </c>
      <c r="U35" s="60">
        <f>IF($E35   =0,0,($Q35   /$E35   )*100)</f>
        <v>58.62106979778212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10400000</v>
      </c>
      <c r="C37" s="108"/>
      <c r="D37" s="108"/>
      <c r="E37" s="108">
        <f t="shared" ref="E37:E42" si="18">$B37      +$C37      +$D37</f>
        <v>10400000</v>
      </c>
      <c r="F37" s="109">
        <v>10400000</v>
      </c>
      <c r="G37" s="110">
        <v>6760000</v>
      </c>
      <c r="H37" s="109"/>
      <c r="I37" s="110"/>
      <c r="J37" s="109">
        <v>4260000</v>
      </c>
      <c r="K37" s="110">
        <v>6757956</v>
      </c>
      <c r="L37" s="109"/>
      <c r="M37" s="110"/>
      <c r="N37" s="109"/>
      <c r="O37" s="110"/>
      <c r="P37" s="109">
        <f t="shared" ref="P37:P42" si="19">$H37      +$J37      +$L37      +$N37</f>
        <v>4260000</v>
      </c>
      <c r="Q37" s="110">
        <f t="shared" ref="Q37:Q42" si="20">$I37      +$K37      +$M37      +$O37</f>
        <v>6757956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40.96153846153846</v>
      </c>
      <c r="U37" s="56">
        <f t="shared" ref="U37:U41" si="24">IF(($E37      =0),0,(($Q37      /$E37      )*100))</f>
        <v>64.980346153846156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13454000</v>
      </c>
      <c r="C38" s="108"/>
      <c r="D38" s="108"/>
      <c r="E38" s="108">
        <f t="shared" si="18"/>
        <v>13454000</v>
      </c>
      <c r="F38" s="109">
        <v>12233000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23854000</v>
      </c>
      <c r="C42" s="111">
        <f>SUM(C37:C41)</f>
        <v>0</v>
      </c>
      <c r="D42" s="111"/>
      <c r="E42" s="111">
        <f t="shared" si="18"/>
        <v>23854000</v>
      </c>
      <c r="F42" s="112">
        <f t="shared" ref="F42:O42" si="25">SUM(F37:F41)</f>
        <v>22633000</v>
      </c>
      <c r="G42" s="113">
        <f t="shared" si="25"/>
        <v>6760000</v>
      </c>
      <c r="H42" s="112">
        <f t="shared" si="25"/>
        <v>0</v>
      </c>
      <c r="I42" s="113">
        <f t="shared" si="25"/>
        <v>0</v>
      </c>
      <c r="J42" s="112">
        <f t="shared" si="25"/>
        <v>4260000</v>
      </c>
      <c r="K42" s="113">
        <f t="shared" si="25"/>
        <v>6757956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4260000</v>
      </c>
      <c r="Q42" s="113">
        <f t="shared" si="20"/>
        <v>6757956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40.96153846153846</v>
      </c>
      <c r="U42" s="60">
        <f>IF((+$E37+$E40) =0,0,(Q42   /(+$E37+$E40) )*100)</f>
        <v>64.980346153846156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16016000</v>
      </c>
      <c r="C46" s="108"/>
      <c r="D46" s="108"/>
      <c r="E46" s="108">
        <f t="shared" si="26"/>
        <v>16016000</v>
      </c>
      <c r="F46" s="109">
        <v>16016000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16016000</v>
      </c>
      <c r="C55" s="111">
        <f>SUM(C44:C54)</f>
        <v>0</v>
      </c>
      <c r="D55" s="111"/>
      <c r="E55" s="111">
        <f t="shared" si="26"/>
        <v>16016000</v>
      </c>
      <c r="F55" s="112">
        <f t="shared" ref="F55:O55" si="33">SUM(F44:F54)</f>
        <v>16016000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89403000</v>
      </c>
      <c r="C69" s="120">
        <f>SUM(C9:C16,C19:C25,C28:C31,C34,C37:C41,C44:C54,C57:C60,C63:C67)</f>
        <v>0</v>
      </c>
      <c r="D69" s="120"/>
      <c r="E69" s="120">
        <f t="shared" si="35"/>
        <v>89403000</v>
      </c>
      <c r="F69" s="121">
        <f t="shared" ref="F69:O69" si="43">SUM(F9:F16,F19:F25,F28:F31,F34,F37:F41,F44:F54,F57:F60,F63:F67)</f>
        <v>88182000</v>
      </c>
      <c r="G69" s="122">
        <f t="shared" si="43"/>
        <v>9833000</v>
      </c>
      <c r="H69" s="121">
        <f t="shared" si="43"/>
        <v>592000</v>
      </c>
      <c r="I69" s="122">
        <f t="shared" si="43"/>
        <v>542357</v>
      </c>
      <c r="J69" s="121">
        <f t="shared" si="43"/>
        <v>5385000</v>
      </c>
      <c r="K69" s="122">
        <f t="shared" si="43"/>
        <v>7883442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5977000</v>
      </c>
      <c r="Q69" s="122">
        <f t="shared" si="37"/>
        <v>8425799</v>
      </c>
      <c r="R69" s="67">
        <f t="shared" si="38"/>
        <v>809.62837837837844</v>
      </c>
      <c r="S69" s="68">
        <f t="shared" si="39"/>
        <v>1353.5521805747874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42.898155458264554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60.473688365750377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18263000</v>
      </c>
      <c r="C71" s="108"/>
      <c r="D71" s="108"/>
      <c r="E71" s="108">
        <f>$B71      +$C71      +$D71</f>
        <v>18263000</v>
      </c>
      <c r="F71" s="109">
        <v>18263000</v>
      </c>
      <c r="G71" s="110">
        <v>13676000</v>
      </c>
      <c r="H71" s="109">
        <v>1959000</v>
      </c>
      <c r="I71" s="110">
        <v>133201</v>
      </c>
      <c r="J71" s="109">
        <v>6285000</v>
      </c>
      <c r="K71" s="110">
        <v>8645976</v>
      </c>
      <c r="L71" s="109"/>
      <c r="M71" s="110"/>
      <c r="N71" s="109"/>
      <c r="O71" s="110"/>
      <c r="P71" s="109">
        <f>$H71      +$J71      +$L71      +$N71</f>
        <v>8244000</v>
      </c>
      <c r="Q71" s="110">
        <f>$I71      +$K71      +$M71      +$O71</f>
        <v>8779177</v>
      </c>
      <c r="R71" s="54">
        <f>IF(($H71      =0),0,((($J71      -$H71      )/$H71      )*100))</f>
        <v>220.8269525267994</v>
      </c>
      <c r="S71" s="55">
        <f>IF(($I71      =0),0,((($K71      -$I71      )/$I71      )*100))</f>
        <v>6390.9242423104934</v>
      </c>
      <c r="T71" s="54">
        <f>IF(($E71      =0),0,(($P71      /$E71      )*100))</f>
        <v>45.140447900125935</v>
      </c>
      <c r="U71" s="56">
        <f>IF(($E71      =0),0,(($Q71      /$E71      )*100))</f>
        <v>48.070837211849096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18263000</v>
      </c>
      <c r="C73" s="117">
        <f>SUM(C71:C72)</f>
        <v>0</v>
      </c>
      <c r="D73" s="117"/>
      <c r="E73" s="117">
        <f>$B73      +$C73      +$D73</f>
        <v>18263000</v>
      </c>
      <c r="F73" s="118">
        <f t="shared" ref="F73:O73" si="44">SUM(F71:F72)</f>
        <v>18263000</v>
      </c>
      <c r="G73" s="119">
        <f t="shared" si="44"/>
        <v>13676000</v>
      </c>
      <c r="H73" s="118">
        <f t="shared" si="44"/>
        <v>1959000</v>
      </c>
      <c r="I73" s="119">
        <f t="shared" si="44"/>
        <v>133201</v>
      </c>
      <c r="J73" s="118">
        <f t="shared" si="44"/>
        <v>6285000</v>
      </c>
      <c r="K73" s="119">
        <f t="shared" si="44"/>
        <v>8645976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8244000</v>
      </c>
      <c r="Q73" s="119">
        <f>$I73      +$K73      +$M73      +$O73</f>
        <v>8779177</v>
      </c>
      <c r="R73" s="63">
        <f>IF(($H73      =0),0,((($J73      -$H73      )/$H73      )*100))</f>
        <v>220.8269525267994</v>
      </c>
      <c r="S73" s="64">
        <f>IF(($I73      =0),0,((($K73      -$I73      )/$I73      )*100))</f>
        <v>6390.9242423104934</v>
      </c>
      <c r="T73" s="63">
        <f>IF(($E71      =0),0,(($P71      /$E71      )*100))</f>
        <v>45.140447900125935</v>
      </c>
      <c r="U73" s="65">
        <f>IF($E71   =0,0,($Q71   /$E71 )*100)</f>
        <v>48.070837211849096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18263000</v>
      </c>
      <c r="C74" s="120">
        <f>SUM(C71:C72)</f>
        <v>0</v>
      </c>
      <c r="D74" s="120"/>
      <c r="E74" s="120">
        <f>$B74      +$C74      +$D74</f>
        <v>18263000</v>
      </c>
      <c r="F74" s="121">
        <f t="shared" ref="F74:O74" si="45">SUM(F71:F72)</f>
        <v>18263000</v>
      </c>
      <c r="G74" s="122">
        <f t="shared" si="45"/>
        <v>13676000</v>
      </c>
      <c r="H74" s="121">
        <f t="shared" si="45"/>
        <v>1959000</v>
      </c>
      <c r="I74" s="122">
        <f t="shared" si="45"/>
        <v>133201</v>
      </c>
      <c r="J74" s="121">
        <f t="shared" si="45"/>
        <v>6285000</v>
      </c>
      <c r="K74" s="122">
        <f t="shared" si="45"/>
        <v>8645976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8244000</v>
      </c>
      <c r="Q74" s="122">
        <f>$I74      +$K74      +$M74      +$O74</f>
        <v>8779177</v>
      </c>
      <c r="R74" s="67">
        <f>IF(($H74      =0),0,((($J74      -$H74      )/$H74      )*100))</f>
        <v>220.8269525267994</v>
      </c>
      <c r="S74" s="68">
        <f>IF(($I74      =0),0,((($K74      -$I74      )/$I74      )*100))</f>
        <v>6390.9242423104934</v>
      </c>
      <c r="T74" s="67">
        <f>IF(($E71      =0),0,(($P71      /$E71      )*100))</f>
        <v>45.140447900125935</v>
      </c>
      <c r="U74" s="71">
        <f>IF($E71   =0,0,($Q71   /$E71 )*100)</f>
        <v>48.070837211849096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107666000</v>
      </c>
      <c r="C75" s="120">
        <f>SUM(C9:C16,C19:C25,C28:C31,C34,C37:C41,C44:C54,C57:C60,C63:C67,C71:C72)</f>
        <v>0</v>
      </c>
      <c r="D75" s="120"/>
      <c r="E75" s="120">
        <f>$B75      +$C75      +$D75</f>
        <v>107666000</v>
      </c>
      <c r="F75" s="121">
        <f t="shared" ref="F75:O75" si="46">SUM(F9:F16,F19:F25,F28:F31,F34,F37:F41,F44:F54,F57:F60,F63:F67,F71:F72)</f>
        <v>106445000</v>
      </c>
      <c r="G75" s="122">
        <f t="shared" si="46"/>
        <v>23509000</v>
      </c>
      <c r="H75" s="121">
        <f t="shared" si="46"/>
        <v>2551000</v>
      </c>
      <c r="I75" s="122">
        <f t="shared" si="46"/>
        <v>675558</v>
      </c>
      <c r="J75" s="121">
        <f t="shared" si="46"/>
        <v>11670000</v>
      </c>
      <c r="K75" s="122">
        <f t="shared" si="46"/>
        <v>16529418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14221000</v>
      </c>
      <c r="Q75" s="122">
        <f>$I75      +$K75      +$M75      +$O75</f>
        <v>17204976</v>
      </c>
      <c r="R75" s="67">
        <f>IF(($H75      =0),0,((($J75      -$H75      )/$H75      )*100))</f>
        <v>357.46765974127794</v>
      </c>
      <c r="S75" s="68">
        <f>IF(($I75      =0),0,((($K75      -$I75      )/$I75      )*100))</f>
        <v>2346.779995203965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44.170083240154057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53.438240775251586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152</v>
      </c>
    </row>
    <row r="118" spans="1:23" x14ac:dyDescent="0.25">
      <c r="A118" s="35" t="s">
        <v>153</v>
      </c>
    </row>
    <row r="119" spans="1:23" ht="13" x14ac:dyDescent="0.3">
      <c r="A119" s="35" t="s">
        <v>154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fd3HoQMHfc8T3xR1Q8cqfcWlzLgu+HRNFqMx0y++Z4YEMk+HsDim2x/5zzCa+Gxses6SZgguA1pDs/eYEF0/eg==" saltValue="H3mn26mVZdMUbrsBjiS5x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117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1800000</v>
      </c>
      <c r="C10" s="108"/>
      <c r="D10" s="108"/>
      <c r="E10" s="108">
        <f t="shared" ref="E10:E17" si="0">$B10      +$C10      +$D10</f>
        <v>1800000</v>
      </c>
      <c r="F10" s="109">
        <v>1800000</v>
      </c>
      <c r="G10" s="110">
        <v>1800000</v>
      </c>
      <c r="H10" s="109">
        <v>182000</v>
      </c>
      <c r="I10" s="110">
        <v>182141</v>
      </c>
      <c r="J10" s="109">
        <v>556000</v>
      </c>
      <c r="K10" s="110">
        <v>555049</v>
      </c>
      <c r="L10" s="109"/>
      <c r="M10" s="110"/>
      <c r="N10" s="109"/>
      <c r="O10" s="110"/>
      <c r="P10" s="109">
        <f t="shared" ref="P10:P17" si="1">$H10      +$J10      +$L10      +$N10</f>
        <v>738000</v>
      </c>
      <c r="Q10" s="110">
        <f t="shared" ref="Q10:Q17" si="2">$I10      +$K10      +$M10      +$O10</f>
        <v>737190</v>
      </c>
      <c r="R10" s="54">
        <f t="shared" ref="R10:R17" si="3">IF(($H10      =0),0,((($J10      -$H10      )/$H10      )*100))</f>
        <v>205.49450549450546</v>
      </c>
      <c r="S10" s="55">
        <f t="shared" ref="S10:S17" si="4">IF(($I10      =0),0,((($K10      -$I10      )/$I10      )*100))</f>
        <v>204.7358914247753</v>
      </c>
      <c r="T10" s="54">
        <f t="shared" ref="T10:T16" si="5">IF(($E10      =0),0,(($P10      /$E10      )*100))</f>
        <v>41</v>
      </c>
      <c r="U10" s="56">
        <f t="shared" ref="U10:U16" si="6">IF(($E10      =0),0,(($Q10      /$E10      )*100))</f>
        <v>40.955000000000005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1800000</v>
      </c>
      <c r="C17" s="111">
        <f>SUM(C9:C16)</f>
        <v>0</v>
      </c>
      <c r="D17" s="111"/>
      <c r="E17" s="111">
        <f t="shared" si="0"/>
        <v>1800000</v>
      </c>
      <c r="F17" s="112">
        <f t="shared" ref="F17:O17" si="7">SUM(F9:F16)</f>
        <v>1800000</v>
      </c>
      <c r="G17" s="113">
        <f t="shared" si="7"/>
        <v>1800000</v>
      </c>
      <c r="H17" s="112">
        <f t="shared" si="7"/>
        <v>182000</v>
      </c>
      <c r="I17" s="113">
        <f t="shared" si="7"/>
        <v>182141</v>
      </c>
      <c r="J17" s="112">
        <f t="shared" si="7"/>
        <v>556000</v>
      </c>
      <c r="K17" s="113">
        <f t="shared" si="7"/>
        <v>555049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738000</v>
      </c>
      <c r="Q17" s="113">
        <f t="shared" si="2"/>
        <v>737190</v>
      </c>
      <c r="R17" s="58">
        <f t="shared" si="3"/>
        <v>205.49450549450546</v>
      </c>
      <c r="S17" s="59">
        <f t="shared" si="4"/>
        <v>204.7358914247753</v>
      </c>
      <c r="T17" s="58">
        <f>IF((SUM($E9:$E14))=0,0,(P17/(SUM($E9:$E14))*100))</f>
        <v>41</v>
      </c>
      <c r="U17" s="60">
        <f>IF((SUM($E9:$E14))=0,0,(Q17/(SUM($E9:$E14))*100))</f>
        <v>40.955000000000005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1700000</v>
      </c>
      <c r="C34" s="108"/>
      <c r="D34" s="108"/>
      <c r="E34" s="108">
        <f>$B34      +$C34      +$D34</f>
        <v>1700000</v>
      </c>
      <c r="F34" s="109">
        <v>1700000</v>
      </c>
      <c r="G34" s="110">
        <v>1190000</v>
      </c>
      <c r="H34" s="109">
        <v>168000</v>
      </c>
      <c r="I34" s="110">
        <v>168483</v>
      </c>
      <c r="J34" s="109">
        <v>819000</v>
      </c>
      <c r="K34" s="110">
        <v>844267</v>
      </c>
      <c r="L34" s="109"/>
      <c r="M34" s="110"/>
      <c r="N34" s="109"/>
      <c r="O34" s="110"/>
      <c r="P34" s="109">
        <f>$H34      +$J34      +$L34      +$N34</f>
        <v>987000</v>
      </c>
      <c r="Q34" s="110">
        <f>$I34      +$K34      +$M34      +$O34</f>
        <v>1012750</v>
      </c>
      <c r="R34" s="54">
        <f>IF(($H34      =0),0,((($J34      -$H34      )/$H34      )*100))</f>
        <v>387.5</v>
      </c>
      <c r="S34" s="55">
        <f>IF(($I34      =0),0,((($K34      -$I34      )/$I34      )*100))</f>
        <v>401.09922069288888</v>
      </c>
      <c r="T34" s="54">
        <f>IF(($E34      =0),0,(($P34      /$E34      )*100))</f>
        <v>58.058823529411761</v>
      </c>
      <c r="U34" s="56">
        <f>IF(($E34      =0),0,(($Q34      /$E34      )*100))</f>
        <v>59.573529411764703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1700000</v>
      </c>
      <c r="C35" s="111">
        <f>C34</f>
        <v>0</v>
      </c>
      <c r="D35" s="111"/>
      <c r="E35" s="111">
        <f>$B35      +$C35      +$D35</f>
        <v>1700000</v>
      </c>
      <c r="F35" s="112">
        <f t="shared" ref="F35:O35" si="17">F34</f>
        <v>1700000</v>
      </c>
      <c r="G35" s="113">
        <f t="shared" si="17"/>
        <v>1190000</v>
      </c>
      <c r="H35" s="112">
        <f t="shared" si="17"/>
        <v>168000</v>
      </c>
      <c r="I35" s="113">
        <f t="shared" si="17"/>
        <v>168483</v>
      </c>
      <c r="J35" s="112">
        <f t="shared" si="17"/>
        <v>819000</v>
      </c>
      <c r="K35" s="113">
        <f t="shared" si="17"/>
        <v>844267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987000</v>
      </c>
      <c r="Q35" s="113">
        <f>$I35      +$K35      +$M35      +$O35</f>
        <v>1012750</v>
      </c>
      <c r="R35" s="58">
        <f>IF(($H35      =0),0,((($J35      -$H35      )/$H35      )*100))</f>
        <v>387.5</v>
      </c>
      <c r="S35" s="59">
        <f>IF(($I35      =0),0,((($K35      -$I35      )/$I35      )*100))</f>
        <v>401.09922069288888</v>
      </c>
      <c r="T35" s="58">
        <f>IF($E35   =0,0,($P35   /$E35   )*100)</f>
        <v>58.058823529411761</v>
      </c>
      <c r="U35" s="60">
        <f>IF($E35   =0,0,($Q35   /$E35   )*100)</f>
        <v>59.573529411764703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10300000</v>
      </c>
      <c r="C37" s="108"/>
      <c r="D37" s="108"/>
      <c r="E37" s="108">
        <f t="shared" ref="E37:E42" si="18">$B37      +$C37      +$D37</f>
        <v>10300000</v>
      </c>
      <c r="F37" s="109">
        <v>10300000</v>
      </c>
      <c r="G37" s="110">
        <v>6695000</v>
      </c>
      <c r="H37" s="109">
        <v>3750000</v>
      </c>
      <c r="I37" s="110"/>
      <c r="J37" s="109">
        <v>1695000</v>
      </c>
      <c r="K37" s="110">
        <v>2708711</v>
      </c>
      <c r="L37" s="109"/>
      <c r="M37" s="110"/>
      <c r="N37" s="109"/>
      <c r="O37" s="110"/>
      <c r="P37" s="109">
        <f t="shared" ref="P37:P42" si="19">$H37      +$J37      +$L37      +$N37</f>
        <v>5445000</v>
      </c>
      <c r="Q37" s="110">
        <f t="shared" ref="Q37:Q42" si="20">$I37      +$K37      +$M37      +$O37</f>
        <v>2708711</v>
      </c>
      <c r="R37" s="54">
        <f t="shared" ref="R37:R42" si="21">IF(($H37      =0),0,((($J37      -$H37      )/$H37      )*100))</f>
        <v>-54.800000000000004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52.864077669902912</v>
      </c>
      <c r="U37" s="56">
        <f t="shared" ref="U37:U41" si="24">IF(($E37      =0),0,(($Q37      /$E37      )*100))</f>
        <v>26.298165048543687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10300000</v>
      </c>
      <c r="C42" s="111">
        <f>SUM(C37:C41)</f>
        <v>0</v>
      </c>
      <c r="D42" s="111"/>
      <c r="E42" s="111">
        <f t="shared" si="18"/>
        <v>10300000</v>
      </c>
      <c r="F42" s="112">
        <f t="shared" ref="F42:O42" si="25">SUM(F37:F41)</f>
        <v>10300000</v>
      </c>
      <c r="G42" s="113">
        <f t="shared" si="25"/>
        <v>6695000</v>
      </c>
      <c r="H42" s="112">
        <f t="shared" si="25"/>
        <v>3750000</v>
      </c>
      <c r="I42" s="113">
        <f t="shared" si="25"/>
        <v>0</v>
      </c>
      <c r="J42" s="112">
        <f t="shared" si="25"/>
        <v>1695000</v>
      </c>
      <c r="K42" s="113">
        <f t="shared" si="25"/>
        <v>2708711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5445000</v>
      </c>
      <c r="Q42" s="113">
        <f t="shared" si="20"/>
        <v>2708711</v>
      </c>
      <c r="R42" s="58">
        <f t="shared" si="21"/>
        <v>-54.800000000000004</v>
      </c>
      <c r="S42" s="59">
        <f t="shared" si="22"/>
        <v>0</v>
      </c>
      <c r="T42" s="58">
        <f>IF((+$E37+$E40) =0,0,(P42   /(+$E37+$E40) )*100)</f>
        <v>52.864077669902912</v>
      </c>
      <c r="U42" s="60">
        <f>IF((+$E37+$E40) =0,0,(Q42   /(+$E37+$E40) )*100)</f>
        <v>26.298165048543687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13800000</v>
      </c>
      <c r="C69" s="120">
        <f>SUM(C9:C16,C19:C25,C28:C31,C34,C37:C41,C44:C54,C57:C60,C63:C67)</f>
        <v>0</v>
      </c>
      <c r="D69" s="120"/>
      <c r="E69" s="120">
        <f t="shared" si="35"/>
        <v>13800000</v>
      </c>
      <c r="F69" s="121">
        <f t="shared" ref="F69:O69" si="43">SUM(F9:F16,F19:F25,F28:F31,F34,F37:F41,F44:F54,F57:F60,F63:F67)</f>
        <v>13800000</v>
      </c>
      <c r="G69" s="122">
        <f t="shared" si="43"/>
        <v>9685000</v>
      </c>
      <c r="H69" s="121">
        <f t="shared" si="43"/>
        <v>4100000</v>
      </c>
      <c r="I69" s="122">
        <f t="shared" si="43"/>
        <v>350624</v>
      </c>
      <c r="J69" s="121">
        <f t="shared" si="43"/>
        <v>3070000</v>
      </c>
      <c r="K69" s="122">
        <f t="shared" si="43"/>
        <v>4108027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7170000</v>
      </c>
      <c r="Q69" s="122">
        <f t="shared" si="37"/>
        <v>4458651</v>
      </c>
      <c r="R69" s="67">
        <f t="shared" si="38"/>
        <v>-25.121951219512194</v>
      </c>
      <c r="S69" s="68">
        <f t="shared" si="39"/>
        <v>1071.6331454777767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51.956521739130437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32.3090652173913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16912000</v>
      </c>
      <c r="C71" s="108"/>
      <c r="D71" s="108"/>
      <c r="E71" s="108">
        <f>$B71      +$C71      +$D71</f>
        <v>16912000</v>
      </c>
      <c r="F71" s="109">
        <v>16912000</v>
      </c>
      <c r="G71" s="110">
        <v>10877000</v>
      </c>
      <c r="H71" s="109">
        <v>2296000</v>
      </c>
      <c r="I71" s="110">
        <v>2797266</v>
      </c>
      <c r="J71" s="109">
        <v>5047000</v>
      </c>
      <c r="K71" s="110">
        <v>5046539</v>
      </c>
      <c r="L71" s="109"/>
      <c r="M71" s="110"/>
      <c r="N71" s="109"/>
      <c r="O71" s="110"/>
      <c r="P71" s="109">
        <f>$H71      +$J71      +$L71      +$N71</f>
        <v>7343000</v>
      </c>
      <c r="Q71" s="110">
        <f>$I71      +$K71      +$M71      +$O71</f>
        <v>7843805</v>
      </c>
      <c r="R71" s="54">
        <f>IF(($H71      =0),0,((($J71      -$H71      )/$H71      )*100))</f>
        <v>119.81707317073172</v>
      </c>
      <c r="S71" s="55">
        <f>IF(($I71      =0),0,((($K71      -$I71      )/$I71      )*100))</f>
        <v>80.409692892989085</v>
      </c>
      <c r="T71" s="54">
        <f>IF(($E71      =0),0,(($P71      /$E71      )*100))</f>
        <v>43.418874172185426</v>
      </c>
      <c r="U71" s="56">
        <f>IF(($E71      =0),0,(($Q71      /$E71      )*100))</f>
        <v>46.380114711447497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16912000</v>
      </c>
      <c r="C73" s="117">
        <f>SUM(C71:C72)</f>
        <v>0</v>
      </c>
      <c r="D73" s="117"/>
      <c r="E73" s="117">
        <f>$B73      +$C73      +$D73</f>
        <v>16912000</v>
      </c>
      <c r="F73" s="118">
        <f t="shared" ref="F73:O73" si="44">SUM(F71:F72)</f>
        <v>16912000</v>
      </c>
      <c r="G73" s="119">
        <f t="shared" si="44"/>
        <v>10877000</v>
      </c>
      <c r="H73" s="118">
        <f t="shared" si="44"/>
        <v>2296000</v>
      </c>
      <c r="I73" s="119">
        <f t="shared" si="44"/>
        <v>2797266</v>
      </c>
      <c r="J73" s="118">
        <f t="shared" si="44"/>
        <v>5047000</v>
      </c>
      <c r="K73" s="119">
        <f t="shared" si="44"/>
        <v>5046539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7343000</v>
      </c>
      <c r="Q73" s="119">
        <f>$I73      +$K73      +$M73      +$O73</f>
        <v>7843805</v>
      </c>
      <c r="R73" s="63">
        <f>IF(($H73      =0),0,((($J73      -$H73      )/$H73      )*100))</f>
        <v>119.81707317073172</v>
      </c>
      <c r="S73" s="64">
        <f>IF(($I73      =0),0,((($K73      -$I73      )/$I73      )*100))</f>
        <v>80.409692892989085</v>
      </c>
      <c r="T73" s="63">
        <f>IF(($E71      =0),0,(($P71      /$E71      )*100))</f>
        <v>43.418874172185426</v>
      </c>
      <c r="U73" s="65">
        <f>IF($E71   =0,0,($Q71   /$E71 )*100)</f>
        <v>46.380114711447497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16912000</v>
      </c>
      <c r="C74" s="120">
        <f>SUM(C71:C72)</f>
        <v>0</v>
      </c>
      <c r="D74" s="120"/>
      <c r="E74" s="120">
        <f>$B74      +$C74      +$D74</f>
        <v>16912000</v>
      </c>
      <c r="F74" s="121">
        <f t="shared" ref="F74:O74" si="45">SUM(F71:F72)</f>
        <v>16912000</v>
      </c>
      <c r="G74" s="122">
        <f t="shared" si="45"/>
        <v>10877000</v>
      </c>
      <c r="H74" s="121">
        <f t="shared" si="45"/>
        <v>2296000</v>
      </c>
      <c r="I74" s="122">
        <f t="shared" si="45"/>
        <v>2797266</v>
      </c>
      <c r="J74" s="121">
        <f t="shared" si="45"/>
        <v>5047000</v>
      </c>
      <c r="K74" s="122">
        <f t="shared" si="45"/>
        <v>5046539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7343000</v>
      </c>
      <c r="Q74" s="122">
        <f>$I74      +$K74      +$M74      +$O74</f>
        <v>7843805</v>
      </c>
      <c r="R74" s="67">
        <f>IF(($H74      =0),0,((($J74      -$H74      )/$H74      )*100))</f>
        <v>119.81707317073172</v>
      </c>
      <c r="S74" s="68">
        <f>IF(($I74      =0),0,((($K74      -$I74      )/$I74      )*100))</f>
        <v>80.409692892989085</v>
      </c>
      <c r="T74" s="67">
        <f>IF(($E71      =0),0,(($P71      /$E71      )*100))</f>
        <v>43.418874172185426</v>
      </c>
      <c r="U74" s="71">
        <f>IF($E71   =0,0,($Q71   /$E71 )*100)</f>
        <v>46.380114711447497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30712000</v>
      </c>
      <c r="C75" s="120">
        <f>SUM(C9:C16,C19:C25,C28:C31,C34,C37:C41,C44:C54,C57:C60,C63:C67,C71:C72)</f>
        <v>0</v>
      </c>
      <c r="D75" s="120"/>
      <c r="E75" s="120">
        <f>$B75      +$C75      +$D75</f>
        <v>30712000</v>
      </c>
      <c r="F75" s="121">
        <f t="shared" ref="F75:O75" si="46">SUM(F9:F16,F19:F25,F28:F31,F34,F37:F41,F44:F54,F57:F60,F63:F67,F71:F72)</f>
        <v>30712000</v>
      </c>
      <c r="G75" s="122">
        <f t="shared" si="46"/>
        <v>20562000</v>
      </c>
      <c r="H75" s="121">
        <f t="shared" si="46"/>
        <v>6396000</v>
      </c>
      <c r="I75" s="122">
        <f t="shared" si="46"/>
        <v>3147890</v>
      </c>
      <c r="J75" s="121">
        <f t="shared" si="46"/>
        <v>8117000</v>
      </c>
      <c r="K75" s="122">
        <f t="shared" si="46"/>
        <v>9154566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14513000</v>
      </c>
      <c r="Q75" s="122">
        <f>$I75      +$K75      +$M75      +$O75</f>
        <v>12302456</v>
      </c>
      <c r="R75" s="67">
        <f>IF(($H75      =0),0,((($J75      -$H75      )/$H75      )*100))</f>
        <v>26.90744215134459</v>
      </c>
      <c r="S75" s="68">
        <f>IF(($I75      =0),0,((($K75      -$I75      )/$I75      )*100))</f>
        <v>190.81594337794522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47.255144568898153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40.057488929408706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152</v>
      </c>
    </row>
    <row r="118" spans="1:23" x14ac:dyDescent="0.25">
      <c r="A118" s="35" t="s">
        <v>153</v>
      </c>
    </row>
    <row r="119" spans="1:23" ht="13" x14ac:dyDescent="0.3">
      <c r="A119" s="35" t="s">
        <v>154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j6zJbq7K1MAQAJWR89kwL7Y/VQOhC5+CEd1ygCEe8aRp8hZjqMfTwNj8j73DNAeoCPniWuIlJ/Wpc2GEbsWpqg==" saltValue="en86uXRaBZDGG891/7rvv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118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1700000</v>
      </c>
      <c r="C10" s="108"/>
      <c r="D10" s="108"/>
      <c r="E10" s="108">
        <f t="shared" ref="E10:E17" si="0">$B10      +$C10      +$D10</f>
        <v>1700000</v>
      </c>
      <c r="F10" s="109">
        <v>1700000</v>
      </c>
      <c r="G10" s="110">
        <v>1700000</v>
      </c>
      <c r="H10" s="109">
        <v>138000</v>
      </c>
      <c r="I10" s="110">
        <v>137997</v>
      </c>
      <c r="J10" s="109">
        <v>171000</v>
      </c>
      <c r="K10" s="110">
        <v>202628</v>
      </c>
      <c r="L10" s="109"/>
      <c r="M10" s="110"/>
      <c r="N10" s="109"/>
      <c r="O10" s="110"/>
      <c r="P10" s="109">
        <f t="shared" ref="P10:P17" si="1">$H10      +$J10      +$L10      +$N10</f>
        <v>309000</v>
      </c>
      <c r="Q10" s="110">
        <f t="shared" ref="Q10:Q17" si="2">$I10      +$K10      +$M10      +$O10</f>
        <v>340625</v>
      </c>
      <c r="R10" s="54">
        <f t="shared" ref="R10:R17" si="3">IF(($H10      =0),0,((($J10      -$H10      )/$H10      )*100))</f>
        <v>23.913043478260871</v>
      </c>
      <c r="S10" s="55">
        <f t="shared" ref="S10:S17" si="4">IF(($I10      =0),0,((($K10      -$I10      )/$I10      )*100))</f>
        <v>46.835076124843297</v>
      </c>
      <c r="T10" s="54">
        <f t="shared" ref="T10:T16" si="5">IF(($E10      =0),0,(($P10      /$E10      )*100))</f>
        <v>18.176470588235293</v>
      </c>
      <c r="U10" s="56">
        <f t="shared" ref="U10:U16" si="6">IF(($E10      =0),0,(($Q10      /$E10      )*100))</f>
        <v>20.036764705882355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1700000</v>
      </c>
      <c r="C17" s="111">
        <f>SUM(C9:C16)</f>
        <v>0</v>
      </c>
      <c r="D17" s="111"/>
      <c r="E17" s="111">
        <f t="shared" si="0"/>
        <v>1700000</v>
      </c>
      <c r="F17" s="112">
        <f t="shared" ref="F17:O17" si="7">SUM(F9:F16)</f>
        <v>1700000</v>
      </c>
      <c r="G17" s="113">
        <f t="shared" si="7"/>
        <v>1700000</v>
      </c>
      <c r="H17" s="112">
        <f t="shared" si="7"/>
        <v>138000</v>
      </c>
      <c r="I17" s="113">
        <f t="shared" si="7"/>
        <v>137997</v>
      </c>
      <c r="J17" s="112">
        <f t="shared" si="7"/>
        <v>171000</v>
      </c>
      <c r="K17" s="113">
        <f t="shared" si="7"/>
        <v>202628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309000</v>
      </c>
      <c r="Q17" s="113">
        <f t="shared" si="2"/>
        <v>340625</v>
      </c>
      <c r="R17" s="58">
        <f t="shared" si="3"/>
        <v>23.913043478260871</v>
      </c>
      <c r="S17" s="59">
        <f t="shared" si="4"/>
        <v>46.835076124843297</v>
      </c>
      <c r="T17" s="58">
        <f>IF((SUM($E9:$E14))=0,0,(P17/(SUM($E9:$E14))*100))</f>
        <v>18.176470588235293</v>
      </c>
      <c r="U17" s="60">
        <f>IF((SUM($E9:$E14))=0,0,(Q17/(SUM($E9:$E14))*100))</f>
        <v>20.036764705882355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2096000</v>
      </c>
      <c r="C34" s="108"/>
      <c r="D34" s="108"/>
      <c r="E34" s="108">
        <f>$B34      +$C34      +$D34</f>
        <v>2096000</v>
      </c>
      <c r="F34" s="109">
        <v>2096000</v>
      </c>
      <c r="G34" s="110">
        <v>1467000</v>
      </c>
      <c r="H34" s="109">
        <v>524000</v>
      </c>
      <c r="I34" s="110">
        <v>1027675</v>
      </c>
      <c r="J34" s="109">
        <v>943000</v>
      </c>
      <c r="K34" s="110">
        <v>811036</v>
      </c>
      <c r="L34" s="109"/>
      <c r="M34" s="110"/>
      <c r="N34" s="109"/>
      <c r="O34" s="110"/>
      <c r="P34" s="109">
        <f>$H34      +$J34      +$L34      +$N34</f>
        <v>1467000</v>
      </c>
      <c r="Q34" s="110">
        <f>$I34      +$K34      +$M34      +$O34</f>
        <v>1838711</v>
      </c>
      <c r="R34" s="54">
        <f>IF(($H34      =0),0,((($J34      -$H34      )/$H34      )*100))</f>
        <v>79.961832061068705</v>
      </c>
      <c r="S34" s="55">
        <f>IF(($I34      =0),0,((($K34      -$I34      )/$I34      )*100))</f>
        <v>-21.080497238913082</v>
      </c>
      <c r="T34" s="54">
        <f>IF(($E34      =0),0,(($P34      /$E34      )*100))</f>
        <v>69.99045801526718</v>
      </c>
      <c r="U34" s="56">
        <f>IF(($E34      =0),0,(($Q34      /$E34      )*100))</f>
        <v>87.724761450381678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2096000</v>
      </c>
      <c r="C35" s="111">
        <f>C34</f>
        <v>0</v>
      </c>
      <c r="D35" s="111"/>
      <c r="E35" s="111">
        <f>$B35      +$C35      +$D35</f>
        <v>2096000</v>
      </c>
      <c r="F35" s="112">
        <f t="shared" ref="F35:O35" si="17">F34</f>
        <v>2096000</v>
      </c>
      <c r="G35" s="113">
        <f t="shared" si="17"/>
        <v>1467000</v>
      </c>
      <c r="H35" s="112">
        <f t="shared" si="17"/>
        <v>524000</v>
      </c>
      <c r="I35" s="113">
        <f t="shared" si="17"/>
        <v>1027675</v>
      </c>
      <c r="J35" s="112">
        <f t="shared" si="17"/>
        <v>943000</v>
      </c>
      <c r="K35" s="113">
        <f t="shared" si="17"/>
        <v>811036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1467000</v>
      </c>
      <c r="Q35" s="113">
        <f>$I35      +$K35      +$M35      +$O35</f>
        <v>1838711</v>
      </c>
      <c r="R35" s="58">
        <f>IF(($H35      =0),0,((($J35      -$H35      )/$H35      )*100))</f>
        <v>79.961832061068705</v>
      </c>
      <c r="S35" s="59">
        <f>IF(($I35      =0),0,((($K35      -$I35      )/$I35      )*100))</f>
        <v>-21.080497238913082</v>
      </c>
      <c r="T35" s="58">
        <f>IF($E35   =0,0,($P35   /$E35   )*100)</f>
        <v>69.99045801526718</v>
      </c>
      <c r="U35" s="60">
        <f>IF($E35   =0,0,($Q35   /$E35   )*100)</f>
        <v>87.724761450381678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0</v>
      </c>
      <c r="C42" s="111">
        <f>SUM(C37:C41)</f>
        <v>0</v>
      </c>
      <c r="D42" s="111"/>
      <c r="E42" s="111">
        <f t="shared" si="18"/>
        <v>0</v>
      </c>
      <c r="F42" s="112">
        <f t="shared" ref="F42:O42" si="25">SUM(F37:F41)</f>
        <v>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3796000</v>
      </c>
      <c r="C69" s="120">
        <f>SUM(C9:C16,C19:C25,C28:C31,C34,C37:C41,C44:C54,C57:C60,C63:C67)</f>
        <v>0</v>
      </c>
      <c r="D69" s="120"/>
      <c r="E69" s="120">
        <f t="shared" si="35"/>
        <v>3796000</v>
      </c>
      <c r="F69" s="121">
        <f t="shared" ref="F69:O69" si="43">SUM(F9:F16,F19:F25,F28:F31,F34,F37:F41,F44:F54,F57:F60,F63:F67)</f>
        <v>3796000</v>
      </c>
      <c r="G69" s="122">
        <f t="shared" si="43"/>
        <v>3167000</v>
      </c>
      <c r="H69" s="121">
        <f t="shared" si="43"/>
        <v>662000</v>
      </c>
      <c r="I69" s="122">
        <f t="shared" si="43"/>
        <v>1165672</v>
      </c>
      <c r="J69" s="121">
        <f t="shared" si="43"/>
        <v>1114000</v>
      </c>
      <c r="K69" s="122">
        <f t="shared" si="43"/>
        <v>1013664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1776000</v>
      </c>
      <c r="Q69" s="122">
        <f t="shared" si="37"/>
        <v>2179336</v>
      </c>
      <c r="R69" s="67">
        <f t="shared" si="38"/>
        <v>68.277945619335341</v>
      </c>
      <c r="S69" s="68">
        <f t="shared" si="39"/>
        <v>-13.040374993994879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46.786090621707061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57.4113804004215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23099000</v>
      </c>
      <c r="C71" s="108"/>
      <c r="D71" s="108"/>
      <c r="E71" s="108">
        <f>$B71      +$C71      +$D71</f>
        <v>23099000</v>
      </c>
      <c r="F71" s="109">
        <v>23099000</v>
      </c>
      <c r="G71" s="110">
        <v>10816000</v>
      </c>
      <c r="H71" s="109">
        <v>4895000</v>
      </c>
      <c r="I71" s="110">
        <v>4833888</v>
      </c>
      <c r="J71" s="109">
        <v>4696000</v>
      </c>
      <c r="K71" s="110">
        <v>4680499</v>
      </c>
      <c r="L71" s="109"/>
      <c r="M71" s="110"/>
      <c r="N71" s="109"/>
      <c r="O71" s="110"/>
      <c r="P71" s="109">
        <f>$H71      +$J71      +$L71      +$N71</f>
        <v>9591000</v>
      </c>
      <c r="Q71" s="110">
        <f>$I71      +$K71      +$M71      +$O71</f>
        <v>9514387</v>
      </c>
      <c r="R71" s="54">
        <f>IF(($H71      =0),0,((($J71      -$H71      )/$H71      )*100))</f>
        <v>-4.0653728294177727</v>
      </c>
      <c r="S71" s="55">
        <f>IF(($I71      =0),0,((($K71      -$I71      )/$I71      )*100))</f>
        <v>-3.1732013650295579</v>
      </c>
      <c r="T71" s="54">
        <f>IF(($E71      =0),0,(($P71      /$E71      )*100))</f>
        <v>41.521277977401624</v>
      </c>
      <c r="U71" s="56">
        <f>IF(($E71      =0),0,(($Q71      /$E71      )*100))</f>
        <v>41.189605610632498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23099000</v>
      </c>
      <c r="C73" s="117">
        <f>SUM(C71:C72)</f>
        <v>0</v>
      </c>
      <c r="D73" s="117"/>
      <c r="E73" s="117">
        <f>$B73      +$C73      +$D73</f>
        <v>23099000</v>
      </c>
      <c r="F73" s="118">
        <f t="shared" ref="F73:O73" si="44">SUM(F71:F72)</f>
        <v>23099000</v>
      </c>
      <c r="G73" s="119">
        <f t="shared" si="44"/>
        <v>10816000</v>
      </c>
      <c r="H73" s="118">
        <f t="shared" si="44"/>
        <v>4895000</v>
      </c>
      <c r="I73" s="119">
        <f t="shared" si="44"/>
        <v>4833888</v>
      </c>
      <c r="J73" s="118">
        <f t="shared" si="44"/>
        <v>4696000</v>
      </c>
      <c r="K73" s="119">
        <f t="shared" si="44"/>
        <v>4680499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9591000</v>
      </c>
      <c r="Q73" s="119">
        <f>$I73      +$K73      +$M73      +$O73</f>
        <v>9514387</v>
      </c>
      <c r="R73" s="63">
        <f>IF(($H73      =0),0,((($J73      -$H73      )/$H73      )*100))</f>
        <v>-4.0653728294177727</v>
      </c>
      <c r="S73" s="64">
        <f>IF(($I73      =0),0,((($K73      -$I73      )/$I73      )*100))</f>
        <v>-3.1732013650295579</v>
      </c>
      <c r="T73" s="63">
        <f>IF(($E71      =0),0,(($P71      /$E71      )*100))</f>
        <v>41.521277977401624</v>
      </c>
      <c r="U73" s="65">
        <f>IF($E71   =0,0,($Q71   /$E71 )*100)</f>
        <v>41.189605610632498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23099000</v>
      </c>
      <c r="C74" s="120">
        <f>SUM(C71:C72)</f>
        <v>0</v>
      </c>
      <c r="D74" s="120"/>
      <c r="E74" s="120">
        <f>$B74      +$C74      +$D74</f>
        <v>23099000</v>
      </c>
      <c r="F74" s="121">
        <f t="shared" ref="F74:O74" si="45">SUM(F71:F72)</f>
        <v>23099000</v>
      </c>
      <c r="G74" s="122">
        <f t="shared" si="45"/>
        <v>10816000</v>
      </c>
      <c r="H74" s="121">
        <f t="shared" si="45"/>
        <v>4895000</v>
      </c>
      <c r="I74" s="122">
        <f t="shared" si="45"/>
        <v>4833888</v>
      </c>
      <c r="J74" s="121">
        <f t="shared" si="45"/>
        <v>4696000</v>
      </c>
      <c r="K74" s="122">
        <f t="shared" si="45"/>
        <v>4680499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9591000</v>
      </c>
      <c r="Q74" s="122">
        <f>$I74      +$K74      +$M74      +$O74</f>
        <v>9514387</v>
      </c>
      <c r="R74" s="67">
        <f>IF(($H74      =0),0,((($J74      -$H74      )/$H74      )*100))</f>
        <v>-4.0653728294177727</v>
      </c>
      <c r="S74" s="68">
        <f>IF(($I74      =0),0,((($K74      -$I74      )/$I74      )*100))</f>
        <v>-3.1732013650295579</v>
      </c>
      <c r="T74" s="67">
        <f>IF(($E71      =0),0,(($P71      /$E71      )*100))</f>
        <v>41.521277977401624</v>
      </c>
      <c r="U74" s="71">
        <f>IF($E71   =0,0,($Q71   /$E71 )*100)</f>
        <v>41.189605610632498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26895000</v>
      </c>
      <c r="C75" s="120">
        <f>SUM(C9:C16,C19:C25,C28:C31,C34,C37:C41,C44:C54,C57:C60,C63:C67,C71:C72)</f>
        <v>0</v>
      </c>
      <c r="D75" s="120"/>
      <c r="E75" s="120">
        <f>$B75      +$C75      +$D75</f>
        <v>26895000</v>
      </c>
      <c r="F75" s="121">
        <f t="shared" ref="F75:O75" si="46">SUM(F9:F16,F19:F25,F28:F31,F34,F37:F41,F44:F54,F57:F60,F63:F67,F71:F72)</f>
        <v>26895000</v>
      </c>
      <c r="G75" s="122">
        <f t="shared" si="46"/>
        <v>13983000</v>
      </c>
      <c r="H75" s="121">
        <f t="shared" si="46"/>
        <v>5557000</v>
      </c>
      <c r="I75" s="122">
        <f t="shared" si="46"/>
        <v>5999560</v>
      </c>
      <c r="J75" s="121">
        <f t="shared" si="46"/>
        <v>5810000</v>
      </c>
      <c r="K75" s="122">
        <f t="shared" si="46"/>
        <v>5694163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11367000</v>
      </c>
      <c r="Q75" s="122">
        <f>$I75      +$K75      +$M75      +$O75</f>
        <v>11693723</v>
      </c>
      <c r="R75" s="67">
        <f>IF(($H75      =0),0,((($J75      -$H75      )/$H75      )*100))</f>
        <v>4.5528162677703801</v>
      </c>
      <c r="S75" s="68">
        <f>IF(($I75      =0),0,((($K75      -$I75      )/$I75      )*100))</f>
        <v>-5.0903232903746272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42.264361405465699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43.479170849600294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152</v>
      </c>
    </row>
    <row r="118" spans="1:23" x14ac:dyDescent="0.25">
      <c r="A118" s="35" t="s">
        <v>153</v>
      </c>
    </row>
    <row r="119" spans="1:23" ht="13" x14ac:dyDescent="0.3">
      <c r="A119" s="35" t="s">
        <v>154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d2QtdzljYk2NlWTuhVXzFI1cbSSt/QvDO++baFrZ8sPB43TwTiVhnS8RMqujVWWwXujQwDMz1hmZ4onfmfrSEA==" saltValue="5WB+HS1U3XhMbMqun/4I3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119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1700000</v>
      </c>
      <c r="C10" s="108"/>
      <c r="D10" s="108"/>
      <c r="E10" s="108">
        <f t="shared" ref="E10:E17" si="0">$B10      +$C10      +$D10</f>
        <v>1700000</v>
      </c>
      <c r="F10" s="109">
        <v>1700000</v>
      </c>
      <c r="G10" s="110">
        <v>1700000</v>
      </c>
      <c r="H10" s="109">
        <v>625000</v>
      </c>
      <c r="I10" s="110">
        <v>687533</v>
      </c>
      <c r="J10" s="109">
        <v>162000</v>
      </c>
      <c r="K10" s="110">
        <v>50208</v>
      </c>
      <c r="L10" s="109"/>
      <c r="M10" s="110"/>
      <c r="N10" s="109"/>
      <c r="O10" s="110"/>
      <c r="P10" s="109">
        <f t="shared" ref="P10:P17" si="1">$H10      +$J10      +$L10      +$N10</f>
        <v>787000</v>
      </c>
      <c r="Q10" s="110">
        <f t="shared" ref="Q10:Q17" si="2">$I10      +$K10      +$M10      +$O10</f>
        <v>737741</v>
      </c>
      <c r="R10" s="54">
        <f t="shared" ref="R10:R17" si="3">IF(($H10      =0),0,((($J10      -$H10      )/$H10      )*100))</f>
        <v>-74.08</v>
      </c>
      <c r="S10" s="55">
        <f t="shared" ref="S10:S17" si="4">IF(($I10      =0),0,((($K10      -$I10      )/$I10      )*100))</f>
        <v>-92.69736870812018</v>
      </c>
      <c r="T10" s="54">
        <f t="shared" ref="T10:T16" si="5">IF(($E10      =0),0,(($P10      /$E10      )*100))</f>
        <v>46.294117647058826</v>
      </c>
      <c r="U10" s="56">
        <f t="shared" ref="U10:U16" si="6">IF(($E10      =0),0,(($Q10      /$E10      )*100))</f>
        <v>43.396529411764703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1700000</v>
      </c>
      <c r="C17" s="111">
        <f>SUM(C9:C16)</f>
        <v>0</v>
      </c>
      <c r="D17" s="111"/>
      <c r="E17" s="111">
        <f t="shared" si="0"/>
        <v>1700000</v>
      </c>
      <c r="F17" s="112">
        <f t="shared" ref="F17:O17" si="7">SUM(F9:F16)</f>
        <v>1700000</v>
      </c>
      <c r="G17" s="113">
        <f t="shared" si="7"/>
        <v>1700000</v>
      </c>
      <c r="H17" s="112">
        <f t="shared" si="7"/>
        <v>625000</v>
      </c>
      <c r="I17" s="113">
        <f t="shared" si="7"/>
        <v>687533</v>
      </c>
      <c r="J17" s="112">
        <f t="shared" si="7"/>
        <v>162000</v>
      </c>
      <c r="K17" s="113">
        <f t="shared" si="7"/>
        <v>50208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787000</v>
      </c>
      <c r="Q17" s="113">
        <f t="shared" si="2"/>
        <v>737741</v>
      </c>
      <c r="R17" s="58">
        <f t="shared" si="3"/>
        <v>-74.08</v>
      </c>
      <c r="S17" s="59">
        <f t="shared" si="4"/>
        <v>-92.69736870812018</v>
      </c>
      <c r="T17" s="58">
        <f>IF((SUM($E9:$E14))=0,0,(P17/(SUM($E9:$E14))*100))</f>
        <v>46.294117647058826</v>
      </c>
      <c r="U17" s="60">
        <f>IF((SUM($E9:$E14))=0,0,(Q17/(SUM($E9:$E14))*100))</f>
        <v>43.396529411764703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1969000</v>
      </c>
      <c r="C34" s="108"/>
      <c r="D34" s="108"/>
      <c r="E34" s="108">
        <f>$B34      +$C34      +$D34</f>
        <v>1969000</v>
      </c>
      <c r="F34" s="109">
        <v>1969000</v>
      </c>
      <c r="G34" s="110">
        <v>1378000</v>
      </c>
      <c r="H34" s="109">
        <v>435000</v>
      </c>
      <c r="I34" s="110">
        <v>434502</v>
      </c>
      <c r="J34" s="109">
        <v>581000</v>
      </c>
      <c r="K34" s="110">
        <v>581024</v>
      </c>
      <c r="L34" s="109"/>
      <c r="M34" s="110"/>
      <c r="N34" s="109"/>
      <c r="O34" s="110"/>
      <c r="P34" s="109">
        <f>$H34      +$J34      +$L34      +$N34</f>
        <v>1016000</v>
      </c>
      <c r="Q34" s="110">
        <f>$I34      +$K34      +$M34      +$O34</f>
        <v>1015526</v>
      </c>
      <c r="R34" s="54">
        <f>IF(($H34      =0),0,((($J34      -$H34      )/$H34      )*100))</f>
        <v>33.5632183908046</v>
      </c>
      <c r="S34" s="55">
        <f>IF(($I34      =0),0,((($K34      -$I34      )/$I34      )*100))</f>
        <v>33.721824065251717</v>
      </c>
      <c r="T34" s="54">
        <f>IF(($E34      =0),0,(($P34      /$E34      )*100))</f>
        <v>51.599796851193503</v>
      </c>
      <c r="U34" s="56">
        <f>IF(($E34      =0),0,(($Q34      /$E34      )*100))</f>
        <v>51.575723717623156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1969000</v>
      </c>
      <c r="C35" s="111">
        <f>C34</f>
        <v>0</v>
      </c>
      <c r="D35" s="111"/>
      <c r="E35" s="111">
        <f>$B35      +$C35      +$D35</f>
        <v>1969000</v>
      </c>
      <c r="F35" s="112">
        <f t="shared" ref="F35:O35" si="17">F34</f>
        <v>1969000</v>
      </c>
      <c r="G35" s="113">
        <f t="shared" si="17"/>
        <v>1378000</v>
      </c>
      <c r="H35" s="112">
        <f t="shared" si="17"/>
        <v>435000</v>
      </c>
      <c r="I35" s="113">
        <f t="shared" si="17"/>
        <v>434502</v>
      </c>
      <c r="J35" s="112">
        <f t="shared" si="17"/>
        <v>581000</v>
      </c>
      <c r="K35" s="113">
        <f t="shared" si="17"/>
        <v>581024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1016000</v>
      </c>
      <c r="Q35" s="113">
        <f>$I35      +$K35      +$M35      +$O35</f>
        <v>1015526</v>
      </c>
      <c r="R35" s="58">
        <f>IF(($H35      =0),0,((($J35      -$H35      )/$H35      )*100))</f>
        <v>33.5632183908046</v>
      </c>
      <c r="S35" s="59">
        <f>IF(($I35      =0),0,((($K35      -$I35      )/$I35      )*100))</f>
        <v>33.721824065251717</v>
      </c>
      <c r="T35" s="58">
        <f>IF($E35   =0,0,($P35   /$E35   )*100)</f>
        <v>51.599796851193503</v>
      </c>
      <c r="U35" s="60">
        <f>IF($E35   =0,0,($Q35   /$E35   )*100)</f>
        <v>51.575723717623156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21322000</v>
      </c>
      <c r="C37" s="108"/>
      <c r="D37" s="108"/>
      <c r="E37" s="108">
        <f t="shared" ref="E37:E42" si="18">$B37      +$C37      +$D37</f>
        <v>21322000</v>
      </c>
      <c r="F37" s="109">
        <v>21322000</v>
      </c>
      <c r="G37" s="110">
        <v>13859000</v>
      </c>
      <c r="H37" s="109">
        <v>8340000</v>
      </c>
      <c r="I37" s="110"/>
      <c r="J37" s="109">
        <v>63000</v>
      </c>
      <c r="K37" s="110">
        <v>1953140</v>
      </c>
      <c r="L37" s="109"/>
      <c r="M37" s="110"/>
      <c r="N37" s="109"/>
      <c r="O37" s="110"/>
      <c r="P37" s="109">
        <f t="shared" ref="P37:P42" si="19">$H37      +$J37      +$L37      +$N37</f>
        <v>8403000</v>
      </c>
      <c r="Q37" s="110">
        <f t="shared" ref="Q37:Q42" si="20">$I37      +$K37      +$M37      +$O37</f>
        <v>1953140</v>
      </c>
      <c r="R37" s="54">
        <f t="shared" ref="R37:R42" si="21">IF(($H37      =0),0,((($J37      -$H37      )/$H37      )*100))</f>
        <v>-99.244604316546756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39.409999062001688</v>
      </c>
      <c r="U37" s="56">
        <f t="shared" ref="U37:U41" si="24">IF(($E37      =0),0,(($Q37      /$E37      )*100))</f>
        <v>9.1602101116217991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172000</v>
      </c>
      <c r="C38" s="108"/>
      <c r="D38" s="108"/>
      <c r="E38" s="108">
        <f t="shared" si="18"/>
        <v>172000</v>
      </c>
      <c r="F38" s="109">
        <v>157000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21494000</v>
      </c>
      <c r="C42" s="111">
        <f>SUM(C37:C41)</f>
        <v>0</v>
      </c>
      <c r="D42" s="111"/>
      <c r="E42" s="111">
        <f t="shared" si="18"/>
        <v>21494000</v>
      </c>
      <c r="F42" s="112">
        <f t="shared" ref="F42:O42" si="25">SUM(F37:F41)</f>
        <v>21479000</v>
      </c>
      <c r="G42" s="113">
        <f t="shared" si="25"/>
        <v>13859000</v>
      </c>
      <c r="H42" s="112">
        <f t="shared" si="25"/>
        <v>8340000</v>
      </c>
      <c r="I42" s="113">
        <f t="shared" si="25"/>
        <v>0</v>
      </c>
      <c r="J42" s="112">
        <f t="shared" si="25"/>
        <v>63000</v>
      </c>
      <c r="K42" s="113">
        <f t="shared" si="25"/>
        <v>1953140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8403000</v>
      </c>
      <c r="Q42" s="113">
        <f t="shared" si="20"/>
        <v>1953140</v>
      </c>
      <c r="R42" s="58">
        <f t="shared" si="21"/>
        <v>-99.244604316546756</v>
      </c>
      <c r="S42" s="59">
        <f t="shared" si="22"/>
        <v>0</v>
      </c>
      <c r="T42" s="58">
        <f>IF((+$E37+$E40) =0,0,(P42   /(+$E37+$E40) )*100)</f>
        <v>39.409999062001688</v>
      </c>
      <c r="U42" s="60">
        <f>IF((+$E37+$E40) =0,0,(Q42   /(+$E37+$E40) )*100)</f>
        <v>9.1602101116217991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17044000</v>
      </c>
      <c r="C53" s="108"/>
      <c r="D53" s="108"/>
      <c r="E53" s="108">
        <f t="shared" si="26"/>
        <v>17044000</v>
      </c>
      <c r="F53" s="109">
        <v>17044000</v>
      </c>
      <c r="G53" s="110">
        <v>10000000</v>
      </c>
      <c r="H53" s="109">
        <v>827000</v>
      </c>
      <c r="I53" s="110">
        <v>568542</v>
      </c>
      <c r="J53" s="109">
        <v>3786000</v>
      </c>
      <c r="K53" s="110">
        <v>4751489</v>
      </c>
      <c r="L53" s="109"/>
      <c r="M53" s="110"/>
      <c r="N53" s="109"/>
      <c r="O53" s="110"/>
      <c r="P53" s="109">
        <f t="shared" si="27"/>
        <v>4613000</v>
      </c>
      <c r="Q53" s="110">
        <f t="shared" si="28"/>
        <v>5320031</v>
      </c>
      <c r="R53" s="54">
        <f t="shared" si="29"/>
        <v>357.7992744860943</v>
      </c>
      <c r="S53" s="55">
        <f t="shared" si="30"/>
        <v>735.7322765952207</v>
      </c>
      <c r="T53" s="54">
        <f t="shared" si="31"/>
        <v>27.065242900727526</v>
      </c>
      <c r="U53" s="56">
        <f t="shared" si="32"/>
        <v>31.213512086364702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17044000</v>
      </c>
      <c r="C55" s="111">
        <f>SUM(C44:C54)</f>
        <v>0</v>
      </c>
      <c r="D55" s="111"/>
      <c r="E55" s="111">
        <f t="shared" si="26"/>
        <v>17044000</v>
      </c>
      <c r="F55" s="112">
        <f t="shared" ref="F55:O55" si="33">SUM(F44:F54)</f>
        <v>17044000</v>
      </c>
      <c r="G55" s="113">
        <f t="shared" si="33"/>
        <v>10000000</v>
      </c>
      <c r="H55" s="112">
        <f t="shared" si="33"/>
        <v>827000</v>
      </c>
      <c r="I55" s="113">
        <f t="shared" si="33"/>
        <v>568542</v>
      </c>
      <c r="J55" s="112">
        <f t="shared" si="33"/>
        <v>3786000</v>
      </c>
      <c r="K55" s="113">
        <f t="shared" si="33"/>
        <v>4751489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4613000</v>
      </c>
      <c r="Q55" s="113">
        <f t="shared" si="28"/>
        <v>5320031</v>
      </c>
      <c r="R55" s="58">
        <f t="shared" si="29"/>
        <v>357.7992744860943</v>
      </c>
      <c r="S55" s="59">
        <f t="shared" si="30"/>
        <v>735.7322765952207</v>
      </c>
      <c r="T55" s="58">
        <f>IF((+$E45+$E47+$E49+$E50+$E53) =0,0,(P55   /(+$E45+$E47+$E49+$E50+$E53) )*100)</f>
        <v>27.065242900727526</v>
      </c>
      <c r="U55" s="60">
        <f>IF((+$E45+$E47+$E49+$E50+$E53) =0,0,(Q55   /(+$E45+$E47+$E49+$E50+$E53) )*100)</f>
        <v>31.213512086364702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42207000</v>
      </c>
      <c r="C69" s="120">
        <f>SUM(C9:C16,C19:C25,C28:C31,C34,C37:C41,C44:C54,C57:C60,C63:C67)</f>
        <v>0</v>
      </c>
      <c r="D69" s="120"/>
      <c r="E69" s="120">
        <f t="shared" si="35"/>
        <v>42207000</v>
      </c>
      <c r="F69" s="121">
        <f t="shared" ref="F69:O69" si="43">SUM(F9:F16,F19:F25,F28:F31,F34,F37:F41,F44:F54,F57:F60,F63:F67)</f>
        <v>42192000</v>
      </c>
      <c r="G69" s="122">
        <f t="shared" si="43"/>
        <v>26937000</v>
      </c>
      <c r="H69" s="121">
        <f t="shared" si="43"/>
        <v>10227000</v>
      </c>
      <c r="I69" s="122">
        <f t="shared" si="43"/>
        <v>1690577</v>
      </c>
      <c r="J69" s="121">
        <f t="shared" si="43"/>
        <v>4592000</v>
      </c>
      <c r="K69" s="122">
        <f t="shared" si="43"/>
        <v>7335861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14819000</v>
      </c>
      <c r="Q69" s="122">
        <f t="shared" si="37"/>
        <v>9026438</v>
      </c>
      <c r="R69" s="67">
        <f t="shared" si="38"/>
        <v>-55.09924709103354</v>
      </c>
      <c r="S69" s="68">
        <f t="shared" si="39"/>
        <v>333.92646415986968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35.253955037468778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21.47362436065184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25405000</v>
      </c>
      <c r="C71" s="108"/>
      <c r="D71" s="108"/>
      <c r="E71" s="108">
        <f>$B71      +$C71      +$D71</f>
        <v>25405000</v>
      </c>
      <c r="F71" s="109">
        <v>25405000</v>
      </c>
      <c r="G71" s="110">
        <v>23289000</v>
      </c>
      <c r="H71" s="109">
        <v>9758000</v>
      </c>
      <c r="I71" s="110">
        <v>3562042</v>
      </c>
      <c r="J71" s="109">
        <v>12777000</v>
      </c>
      <c r="K71" s="110">
        <v>18607174</v>
      </c>
      <c r="L71" s="109"/>
      <c r="M71" s="110"/>
      <c r="N71" s="109"/>
      <c r="O71" s="110"/>
      <c r="P71" s="109">
        <f>$H71      +$J71      +$L71      +$N71</f>
        <v>22535000</v>
      </c>
      <c r="Q71" s="110">
        <f>$I71      +$K71      +$M71      +$O71</f>
        <v>22169216</v>
      </c>
      <c r="R71" s="54">
        <f>IF(($H71      =0),0,((($J71      -$H71      )/$H71      )*100))</f>
        <v>30.93871695019471</v>
      </c>
      <c r="S71" s="55">
        <f>IF(($I71      =0),0,((($K71      -$I71      )/$I71      )*100))</f>
        <v>422.37379570482324</v>
      </c>
      <c r="T71" s="54">
        <f>IF(($E71      =0),0,(($P71      /$E71      )*100))</f>
        <v>88.703011218264123</v>
      </c>
      <c r="U71" s="56">
        <f>IF(($E71      =0),0,(($Q71      /$E71      )*100))</f>
        <v>87.263200157449319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25405000</v>
      </c>
      <c r="C73" s="117">
        <f>SUM(C71:C72)</f>
        <v>0</v>
      </c>
      <c r="D73" s="117"/>
      <c r="E73" s="117">
        <f>$B73      +$C73      +$D73</f>
        <v>25405000</v>
      </c>
      <c r="F73" s="118">
        <f t="shared" ref="F73:O73" si="44">SUM(F71:F72)</f>
        <v>25405000</v>
      </c>
      <c r="G73" s="119">
        <f t="shared" si="44"/>
        <v>23289000</v>
      </c>
      <c r="H73" s="118">
        <f t="shared" si="44"/>
        <v>9758000</v>
      </c>
      <c r="I73" s="119">
        <f t="shared" si="44"/>
        <v>3562042</v>
      </c>
      <c r="J73" s="118">
        <f t="shared" si="44"/>
        <v>12777000</v>
      </c>
      <c r="K73" s="119">
        <f t="shared" si="44"/>
        <v>18607174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22535000</v>
      </c>
      <c r="Q73" s="119">
        <f>$I73      +$K73      +$M73      +$O73</f>
        <v>22169216</v>
      </c>
      <c r="R73" s="63">
        <f>IF(($H73      =0),0,((($J73      -$H73      )/$H73      )*100))</f>
        <v>30.93871695019471</v>
      </c>
      <c r="S73" s="64">
        <f>IF(($I73      =0),0,((($K73      -$I73      )/$I73      )*100))</f>
        <v>422.37379570482324</v>
      </c>
      <c r="T73" s="63">
        <f>IF(($E71      =0),0,(($P71      /$E71      )*100))</f>
        <v>88.703011218264123</v>
      </c>
      <c r="U73" s="65">
        <f>IF($E71   =0,0,($Q71   /$E71 )*100)</f>
        <v>87.263200157449319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25405000</v>
      </c>
      <c r="C74" s="120">
        <f>SUM(C71:C72)</f>
        <v>0</v>
      </c>
      <c r="D74" s="120"/>
      <c r="E74" s="120">
        <f>$B74      +$C74      +$D74</f>
        <v>25405000</v>
      </c>
      <c r="F74" s="121">
        <f t="shared" ref="F74:O74" si="45">SUM(F71:F72)</f>
        <v>25405000</v>
      </c>
      <c r="G74" s="122">
        <f t="shared" si="45"/>
        <v>23289000</v>
      </c>
      <c r="H74" s="121">
        <f t="shared" si="45"/>
        <v>9758000</v>
      </c>
      <c r="I74" s="122">
        <f t="shared" si="45"/>
        <v>3562042</v>
      </c>
      <c r="J74" s="121">
        <f t="shared" si="45"/>
        <v>12777000</v>
      </c>
      <c r="K74" s="122">
        <f t="shared" si="45"/>
        <v>18607174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22535000</v>
      </c>
      <c r="Q74" s="122">
        <f>$I74      +$K74      +$M74      +$O74</f>
        <v>22169216</v>
      </c>
      <c r="R74" s="67">
        <f>IF(($H74      =0),0,((($J74      -$H74      )/$H74      )*100))</f>
        <v>30.93871695019471</v>
      </c>
      <c r="S74" s="68">
        <f>IF(($I74      =0),0,((($K74      -$I74      )/$I74      )*100))</f>
        <v>422.37379570482324</v>
      </c>
      <c r="T74" s="67">
        <f>IF(($E71      =0),0,(($P71      /$E71      )*100))</f>
        <v>88.703011218264123</v>
      </c>
      <c r="U74" s="71">
        <f>IF($E71   =0,0,($Q71   /$E71 )*100)</f>
        <v>87.263200157449319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67612000</v>
      </c>
      <c r="C75" s="120">
        <f>SUM(C9:C16,C19:C25,C28:C31,C34,C37:C41,C44:C54,C57:C60,C63:C67,C71:C72)</f>
        <v>0</v>
      </c>
      <c r="D75" s="120"/>
      <c r="E75" s="120">
        <f>$B75      +$C75      +$D75</f>
        <v>67612000</v>
      </c>
      <c r="F75" s="121">
        <f t="shared" ref="F75:O75" si="46">SUM(F9:F16,F19:F25,F28:F31,F34,F37:F41,F44:F54,F57:F60,F63:F67,F71:F72)</f>
        <v>67597000</v>
      </c>
      <c r="G75" s="122">
        <f t="shared" si="46"/>
        <v>50226000</v>
      </c>
      <c r="H75" s="121">
        <f t="shared" si="46"/>
        <v>19985000</v>
      </c>
      <c r="I75" s="122">
        <f t="shared" si="46"/>
        <v>5252619</v>
      </c>
      <c r="J75" s="121">
        <f t="shared" si="46"/>
        <v>17369000</v>
      </c>
      <c r="K75" s="122">
        <f t="shared" si="46"/>
        <v>25943035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37354000</v>
      </c>
      <c r="Q75" s="122">
        <f>$I75      +$K75      +$M75      +$O75</f>
        <v>31195654</v>
      </c>
      <c r="R75" s="67">
        <f>IF(($H75      =0),0,((($J75      -$H75      )/$H75      )*100))</f>
        <v>-13.089817363022267</v>
      </c>
      <c r="S75" s="68">
        <f>IF(($I75      =0),0,((($K75      -$I75      )/$I75      )*100))</f>
        <v>393.90665875442329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55.38849347568209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46.256900948991699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152</v>
      </c>
    </row>
    <row r="118" spans="1:23" x14ac:dyDescent="0.25">
      <c r="A118" s="35" t="s">
        <v>153</v>
      </c>
    </row>
    <row r="119" spans="1:23" ht="13" x14ac:dyDescent="0.3">
      <c r="A119" s="35" t="s">
        <v>154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o5wAvHxrQyG6N/Lslz6nW5yvnm6H+ZsCiAP/3TMcVQbhgGmgVIwTrPga1KjARw7pAO/wBYkWZQr82XfSx8GxEg==" saltValue="suX+DFIhK/PuvT+eh/bye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120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1000000</v>
      </c>
      <c r="C10" s="108"/>
      <c r="D10" s="108"/>
      <c r="E10" s="108">
        <f t="shared" ref="E10:E17" si="0">$B10      +$C10      +$D10</f>
        <v>1000000</v>
      </c>
      <c r="F10" s="109">
        <v>1000000</v>
      </c>
      <c r="G10" s="110">
        <v>1000000</v>
      </c>
      <c r="H10" s="109">
        <v>77000</v>
      </c>
      <c r="I10" s="110">
        <v>78089</v>
      </c>
      <c r="J10" s="109">
        <v>34000</v>
      </c>
      <c r="K10" s="110">
        <v>52371</v>
      </c>
      <c r="L10" s="109"/>
      <c r="M10" s="110"/>
      <c r="N10" s="109"/>
      <c r="O10" s="110"/>
      <c r="P10" s="109">
        <f t="shared" ref="P10:P17" si="1">$H10      +$J10      +$L10      +$N10</f>
        <v>111000</v>
      </c>
      <c r="Q10" s="110">
        <f t="shared" ref="Q10:Q17" si="2">$I10      +$K10      +$M10      +$O10</f>
        <v>130460</v>
      </c>
      <c r="R10" s="54">
        <f t="shared" ref="R10:R17" si="3">IF(($H10      =0),0,((($J10      -$H10      )/$H10      )*100))</f>
        <v>-55.844155844155843</v>
      </c>
      <c r="S10" s="55">
        <f t="shared" ref="S10:S17" si="4">IF(($I10      =0),0,((($K10      -$I10      )/$I10      )*100))</f>
        <v>-32.934216086772786</v>
      </c>
      <c r="T10" s="54">
        <f t="shared" ref="T10:T16" si="5">IF(($E10      =0),0,(($P10      /$E10      )*100))</f>
        <v>11.1</v>
      </c>
      <c r="U10" s="56">
        <f t="shared" ref="U10:U16" si="6">IF(($E10      =0),0,(($Q10      /$E10      )*100))</f>
        <v>13.045999999999999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1000000</v>
      </c>
      <c r="C17" s="111">
        <f>SUM(C9:C16)</f>
        <v>0</v>
      </c>
      <c r="D17" s="111"/>
      <c r="E17" s="111">
        <f t="shared" si="0"/>
        <v>1000000</v>
      </c>
      <c r="F17" s="112">
        <f t="shared" ref="F17:O17" si="7">SUM(F9:F16)</f>
        <v>1000000</v>
      </c>
      <c r="G17" s="113">
        <f t="shared" si="7"/>
        <v>1000000</v>
      </c>
      <c r="H17" s="112">
        <f t="shared" si="7"/>
        <v>77000</v>
      </c>
      <c r="I17" s="113">
        <f t="shared" si="7"/>
        <v>78089</v>
      </c>
      <c r="J17" s="112">
        <f t="shared" si="7"/>
        <v>34000</v>
      </c>
      <c r="K17" s="113">
        <f t="shared" si="7"/>
        <v>52371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111000</v>
      </c>
      <c r="Q17" s="113">
        <f t="shared" si="2"/>
        <v>130460</v>
      </c>
      <c r="R17" s="58">
        <f t="shared" si="3"/>
        <v>-55.844155844155843</v>
      </c>
      <c r="S17" s="59">
        <f t="shared" si="4"/>
        <v>-32.934216086772786</v>
      </c>
      <c r="T17" s="58">
        <f>IF((SUM($E9:$E14))=0,0,(P17/(SUM($E9:$E14))*100))</f>
        <v>11.1</v>
      </c>
      <c r="U17" s="60">
        <f>IF((SUM($E9:$E14))=0,0,(Q17/(SUM($E9:$E14))*100))</f>
        <v>13.045999999999999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2967000</v>
      </c>
      <c r="C31" s="108"/>
      <c r="D31" s="108"/>
      <c r="E31" s="108">
        <f>$B31      +$C31      +$D31</f>
        <v>2967000</v>
      </c>
      <c r="F31" s="109">
        <v>2967000</v>
      </c>
      <c r="G31" s="110">
        <v>2077000</v>
      </c>
      <c r="H31" s="109">
        <v>434000</v>
      </c>
      <c r="I31" s="110">
        <v>300015</v>
      </c>
      <c r="J31" s="109">
        <v>600000</v>
      </c>
      <c r="K31" s="110">
        <v>693440</v>
      </c>
      <c r="L31" s="109"/>
      <c r="M31" s="110"/>
      <c r="N31" s="109"/>
      <c r="O31" s="110"/>
      <c r="P31" s="109">
        <f>$H31      +$J31      +$L31      +$N31</f>
        <v>1034000</v>
      </c>
      <c r="Q31" s="110">
        <f>$I31      +$K31      +$M31      +$O31</f>
        <v>993455</v>
      </c>
      <c r="R31" s="54">
        <f>IF(($H31      =0),0,((($J31      -$H31      )/$H31      )*100))</f>
        <v>38.248847926267281</v>
      </c>
      <c r="S31" s="55">
        <f>IF(($I31      =0),0,((($K31      -$I31      )/$I31      )*100))</f>
        <v>131.1351099111711</v>
      </c>
      <c r="T31" s="54">
        <f>IF(($E31      =0),0,(($P31      /$E31      )*100))</f>
        <v>34.850016852039097</v>
      </c>
      <c r="U31" s="56">
        <f>IF(($E31      =0),0,(($Q31      /$E31      )*100))</f>
        <v>33.483485001685203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2967000</v>
      </c>
      <c r="C32" s="111">
        <f>SUM(C28:C31)</f>
        <v>0</v>
      </c>
      <c r="D32" s="111"/>
      <c r="E32" s="111">
        <f>$B32      +$C32      +$D32</f>
        <v>2967000</v>
      </c>
      <c r="F32" s="112">
        <f t="shared" ref="F32:O32" si="16">SUM(F28:F31)</f>
        <v>2967000</v>
      </c>
      <c r="G32" s="113">
        <f t="shared" si="16"/>
        <v>2077000</v>
      </c>
      <c r="H32" s="112">
        <f t="shared" si="16"/>
        <v>434000</v>
      </c>
      <c r="I32" s="113">
        <f t="shared" si="16"/>
        <v>300015</v>
      </c>
      <c r="J32" s="112">
        <f t="shared" si="16"/>
        <v>600000</v>
      </c>
      <c r="K32" s="113">
        <f t="shared" si="16"/>
        <v>693440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1034000</v>
      </c>
      <c r="Q32" s="113">
        <f>$I32      +$K32      +$M32      +$O32</f>
        <v>993455</v>
      </c>
      <c r="R32" s="58">
        <f>IF(($H32      =0),0,((($J32      -$H32      )/$H32      )*100))</f>
        <v>38.248847926267281</v>
      </c>
      <c r="S32" s="59">
        <f>IF(($I32      =0),0,((($K32      -$I32      )/$I32      )*100))</f>
        <v>131.1351099111711</v>
      </c>
      <c r="T32" s="58">
        <f>IF($E32   =0,0,($P32   /$E32   )*100)</f>
        <v>34.850016852039097</v>
      </c>
      <c r="U32" s="60">
        <f>IF($E32   =0,0,($Q32   /$E32   )*100)</f>
        <v>33.483485001685203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1669000</v>
      </c>
      <c r="C34" s="108"/>
      <c r="D34" s="108"/>
      <c r="E34" s="108">
        <f>$B34      +$C34      +$D34</f>
        <v>1669000</v>
      </c>
      <c r="F34" s="109">
        <v>1669000</v>
      </c>
      <c r="G34" s="110">
        <v>1168000</v>
      </c>
      <c r="H34" s="109">
        <v>201000</v>
      </c>
      <c r="I34" s="110">
        <v>200274</v>
      </c>
      <c r="J34" s="109">
        <v>194000</v>
      </c>
      <c r="K34" s="110">
        <v>194008</v>
      </c>
      <c r="L34" s="109"/>
      <c r="M34" s="110"/>
      <c r="N34" s="109"/>
      <c r="O34" s="110"/>
      <c r="P34" s="109">
        <f>$H34      +$J34      +$L34      +$N34</f>
        <v>395000</v>
      </c>
      <c r="Q34" s="110">
        <f>$I34      +$K34      +$M34      +$O34</f>
        <v>394282</v>
      </c>
      <c r="R34" s="54">
        <f>IF(($H34      =0),0,((($J34      -$H34      )/$H34      )*100))</f>
        <v>-3.4825870646766171</v>
      </c>
      <c r="S34" s="55">
        <f>IF(($I34      =0),0,((($K34      -$I34      )/$I34      )*100))</f>
        <v>-3.1287136622826726</v>
      </c>
      <c r="T34" s="54">
        <f>IF(($E34      =0),0,(($P34      /$E34      )*100))</f>
        <v>23.666866387058118</v>
      </c>
      <c r="U34" s="56">
        <f>IF(($E34      =0),0,(($Q34      /$E34      )*100))</f>
        <v>23.623846614739367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1669000</v>
      </c>
      <c r="C35" s="111">
        <f>C34</f>
        <v>0</v>
      </c>
      <c r="D35" s="111"/>
      <c r="E35" s="111">
        <f>$B35      +$C35      +$D35</f>
        <v>1669000</v>
      </c>
      <c r="F35" s="112">
        <f t="shared" ref="F35:O35" si="17">F34</f>
        <v>1669000</v>
      </c>
      <c r="G35" s="113">
        <f t="shared" si="17"/>
        <v>1168000</v>
      </c>
      <c r="H35" s="112">
        <f t="shared" si="17"/>
        <v>201000</v>
      </c>
      <c r="I35" s="113">
        <f t="shared" si="17"/>
        <v>200274</v>
      </c>
      <c r="J35" s="112">
        <f t="shared" si="17"/>
        <v>194000</v>
      </c>
      <c r="K35" s="113">
        <f t="shared" si="17"/>
        <v>194008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395000</v>
      </c>
      <c r="Q35" s="113">
        <f>$I35      +$K35      +$M35      +$O35</f>
        <v>394282</v>
      </c>
      <c r="R35" s="58">
        <f>IF(($H35      =0),0,((($J35      -$H35      )/$H35      )*100))</f>
        <v>-3.4825870646766171</v>
      </c>
      <c r="S35" s="59">
        <f>IF(($I35      =0),0,((($K35      -$I35      )/$I35      )*100))</f>
        <v>-3.1287136622826726</v>
      </c>
      <c r="T35" s="58">
        <f>IF($E35   =0,0,($P35   /$E35   )*100)</f>
        <v>23.666866387058118</v>
      </c>
      <c r="U35" s="60">
        <f>IF($E35   =0,0,($Q35   /$E35   )*100)</f>
        <v>23.623846614739367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0</v>
      </c>
      <c r="C42" s="111">
        <f>SUM(C37:C41)</f>
        <v>0</v>
      </c>
      <c r="D42" s="111"/>
      <c r="E42" s="111">
        <f t="shared" si="18"/>
        <v>0</v>
      </c>
      <c r="F42" s="112">
        <f t="shared" ref="F42:O42" si="25">SUM(F37:F41)</f>
        <v>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5636000</v>
      </c>
      <c r="C69" s="120">
        <f>SUM(C9:C16,C19:C25,C28:C31,C34,C37:C41,C44:C54,C57:C60,C63:C67)</f>
        <v>0</v>
      </c>
      <c r="D69" s="120"/>
      <c r="E69" s="120">
        <f t="shared" si="35"/>
        <v>5636000</v>
      </c>
      <c r="F69" s="121">
        <f t="shared" ref="F69:O69" si="43">SUM(F9:F16,F19:F25,F28:F31,F34,F37:F41,F44:F54,F57:F60,F63:F67)</f>
        <v>5636000</v>
      </c>
      <c r="G69" s="122">
        <f t="shared" si="43"/>
        <v>4245000</v>
      </c>
      <c r="H69" s="121">
        <f t="shared" si="43"/>
        <v>712000</v>
      </c>
      <c r="I69" s="122">
        <f t="shared" si="43"/>
        <v>578378</v>
      </c>
      <c r="J69" s="121">
        <f t="shared" si="43"/>
        <v>828000</v>
      </c>
      <c r="K69" s="122">
        <f t="shared" si="43"/>
        <v>939819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1540000</v>
      </c>
      <c r="Q69" s="122">
        <f t="shared" si="37"/>
        <v>1518197</v>
      </c>
      <c r="R69" s="67">
        <f t="shared" si="38"/>
        <v>16.292134831460675</v>
      </c>
      <c r="S69" s="68">
        <f t="shared" si="39"/>
        <v>62.492176396750907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27.324343506032644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26.9374911284599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IF(($H71      =0),0,((($J71      -$H71      )/$H71      )*100))</f>
        <v>0</v>
      </c>
      <c r="S71" s="55">
        <f>IF(($I71      =0),0,((($K71      -$I71      )/$I71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IF(($H73      =0),0,((($J73      -$H73      )/$H73      )*100))</f>
        <v>0</v>
      </c>
      <c r="S73" s="64">
        <f>IF(($I73      =0),0,((($K73      -$I73      )/$I73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IF(($H74      =0),0,((($J74      -$H74      )/$H74      )*100))</f>
        <v>0</v>
      </c>
      <c r="S74" s="68">
        <f>IF(($I74      =0),0,((($K74      -$I74      )/$I74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5636000</v>
      </c>
      <c r="C75" s="120">
        <f>SUM(C9:C16,C19:C25,C28:C31,C34,C37:C41,C44:C54,C57:C60,C63:C67,C71:C72)</f>
        <v>0</v>
      </c>
      <c r="D75" s="120"/>
      <c r="E75" s="120">
        <f>$B75      +$C75      +$D75</f>
        <v>5636000</v>
      </c>
      <c r="F75" s="121">
        <f t="shared" ref="F75:O75" si="46">SUM(F9:F16,F19:F25,F28:F31,F34,F37:F41,F44:F54,F57:F60,F63:F67,F71:F72)</f>
        <v>5636000</v>
      </c>
      <c r="G75" s="122">
        <f t="shared" si="46"/>
        <v>4245000</v>
      </c>
      <c r="H75" s="121">
        <f t="shared" si="46"/>
        <v>712000</v>
      </c>
      <c r="I75" s="122">
        <f t="shared" si="46"/>
        <v>578378</v>
      </c>
      <c r="J75" s="121">
        <f t="shared" si="46"/>
        <v>828000</v>
      </c>
      <c r="K75" s="122">
        <f t="shared" si="46"/>
        <v>939819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1540000</v>
      </c>
      <c r="Q75" s="122">
        <f>$I75      +$K75      +$M75      +$O75</f>
        <v>1518197</v>
      </c>
      <c r="R75" s="67">
        <f>IF(($H75      =0),0,((($J75      -$H75      )/$H75      )*100))</f>
        <v>16.292134831460675</v>
      </c>
      <c r="S75" s="68">
        <f>IF(($I75      =0),0,((($K75      -$I75      )/$I75      )*100))</f>
        <v>62.492176396750907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27.324343506032644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26.9374911284599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152</v>
      </c>
    </row>
    <row r="118" spans="1:23" x14ac:dyDescent="0.25">
      <c r="A118" s="35" t="s">
        <v>153</v>
      </c>
    </row>
    <row r="119" spans="1:23" ht="13" x14ac:dyDescent="0.3">
      <c r="A119" s="35" t="s">
        <v>154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8AYhvveDQ0hpZdNDV/5jsjjwgC/RuCm7R4t2GLiFnz+d2qXtjJ1RCIW/YbZ97Rt8TOf0OQRTB0TnBd0tpPPqAw==" saltValue="A4d3KQMv/CJ2+Vyj/1Tec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121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1700000</v>
      </c>
      <c r="C10" s="108"/>
      <c r="D10" s="108"/>
      <c r="E10" s="108">
        <f t="shared" ref="E10:E17" si="0">$B10      +$C10      +$D10</f>
        <v>1700000</v>
      </c>
      <c r="F10" s="109">
        <v>1700000</v>
      </c>
      <c r="G10" s="110">
        <v>1700000</v>
      </c>
      <c r="H10" s="109">
        <v>998000</v>
      </c>
      <c r="I10" s="110">
        <v>998658</v>
      </c>
      <c r="J10" s="109">
        <v>68000</v>
      </c>
      <c r="K10" s="110">
        <v>103778</v>
      </c>
      <c r="L10" s="109"/>
      <c r="M10" s="110"/>
      <c r="N10" s="109"/>
      <c r="O10" s="110"/>
      <c r="P10" s="109">
        <f t="shared" ref="P10:P17" si="1">$H10      +$J10      +$L10      +$N10</f>
        <v>1066000</v>
      </c>
      <c r="Q10" s="110">
        <f t="shared" ref="Q10:Q17" si="2">$I10      +$K10      +$M10      +$O10</f>
        <v>1102436</v>
      </c>
      <c r="R10" s="54">
        <f t="shared" ref="R10:R17" si="3">IF(($H10      =0),0,((($J10      -$H10      )/$H10      )*100))</f>
        <v>-93.186372745490985</v>
      </c>
      <c r="S10" s="55">
        <f t="shared" ref="S10:S17" si="4">IF(($I10      =0),0,((($K10      -$I10      )/$I10      )*100))</f>
        <v>-89.60825427724005</v>
      </c>
      <c r="T10" s="54">
        <f t="shared" ref="T10:T16" si="5">IF(($E10      =0),0,(($P10      /$E10      )*100))</f>
        <v>62.705882352941181</v>
      </c>
      <c r="U10" s="56">
        <f t="shared" ref="U10:U16" si="6">IF(($E10      =0),0,(($Q10      /$E10      )*100))</f>
        <v>64.849176470588233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1700000</v>
      </c>
      <c r="C17" s="111">
        <f>SUM(C9:C16)</f>
        <v>0</v>
      </c>
      <c r="D17" s="111"/>
      <c r="E17" s="111">
        <f t="shared" si="0"/>
        <v>1700000</v>
      </c>
      <c r="F17" s="112">
        <f t="shared" ref="F17:O17" si="7">SUM(F9:F16)</f>
        <v>1700000</v>
      </c>
      <c r="G17" s="113">
        <f t="shared" si="7"/>
        <v>1700000</v>
      </c>
      <c r="H17" s="112">
        <f t="shared" si="7"/>
        <v>998000</v>
      </c>
      <c r="I17" s="113">
        <f t="shared" si="7"/>
        <v>998658</v>
      </c>
      <c r="J17" s="112">
        <f t="shared" si="7"/>
        <v>68000</v>
      </c>
      <c r="K17" s="113">
        <f t="shared" si="7"/>
        <v>103778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1066000</v>
      </c>
      <c r="Q17" s="113">
        <f t="shared" si="2"/>
        <v>1102436</v>
      </c>
      <c r="R17" s="58">
        <f t="shared" si="3"/>
        <v>-93.186372745490985</v>
      </c>
      <c r="S17" s="59">
        <f t="shared" si="4"/>
        <v>-89.60825427724005</v>
      </c>
      <c r="T17" s="58">
        <f>IF((SUM($E9:$E14))=0,0,(P17/(SUM($E9:$E14))*100))</f>
        <v>62.705882352941181</v>
      </c>
      <c r="U17" s="60">
        <f>IF((SUM($E9:$E14))=0,0,(Q17/(SUM($E9:$E14))*100))</f>
        <v>64.849176470588233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2272000</v>
      </c>
      <c r="C34" s="108"/>
      <c r="D34" s="108"/>
      <c r="E34" s="108">
        <f>$B34      +$C34      +$D34</f>
        <v>2272000</v>
      </c>
      <c r="F34" s="109">
        <v>2272000</v>
      </c>
      <c r="G34" s="110">
        <v>1590000</v>
      </c>
      <c r="H34" s="109">
        <v>568000</v>
      </c>
      <c r="I34" s="110">
        <v>589954</v>
      </c>
      <c r="J34" s="109">
        <v>468000</v>
      </c>
      <c r="K34" s="110">
        <v>667563</v>
      </c>
      <c r="L34" s="109"/>
      <c r="M34" s="110"/>
      <c r="N34" s="109"/>
      <c r="O34" s="110"/>
      <c r="P34" s="109">
        <f>$H34      +$J34      +$L34      +$N34</f>
        <v>1036000</v>
      </c>
      <c r="Q34" s="110">
        <f>$I34      +$K34      +$M34      +$O34</f>
        <v>1257517</v>
      </c>
      <c r="R34" s="54">
        <f>IF(($H34      =0),0,((($J34      -$H34      )/$H34      )*100))</f>
        <v>-17.6056338028169</v>
      </c>
      <c r="S34" s="55">
        <f>IF(($I34      =0),0,((($K34      -$I34      )/$I34      )*100))</f>
        <v>13.15509344796374</v>
      </c>
      <c r="T34" s="54">
        <f>IF(($E34      =0),0,(($P34      /$E34      )*100))</f>
        <v>45.598591549295776</v>
      </c>
      <c r="U34" s="56">
        <f>IF(($E34      =0),0,(($Q34      /$E34      )*100))</f>
        <v>55.348459507042257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2272000</v>
      </c>
      <c r="C35" s="111">
        <f>C34</f>
        <v>0</v>
      </c>
      <c r="D35" s="111"/>
      <c r="E35" s="111">
        <f>$B35      +$C35      +$D35</f>
        <v>2272000</v>
      </c>
      <c r="F35" s="112">
        <f t="shared" ref="F35:O35" si="17">F34</f>
        <v>2272000</v>
      </c>
      <c r="G35" s="113">
        <f t="shared" si="17"/>
        <v>1590000</v>
      </c>
      <c r="H35" s="112">
        <f t="shared" si="17"/>
        <v>568000</v>
      </c>
      <c r="I35" s="113">
        <f t="shared" si="17"/>
        <v>589954</v>
      </c>
      <c r="J35" s="112">
        <f t="shared" si="17"/>
        <v>468000</v>
      </c>
      <c r="K35" s="113">
        <f t="shared" si="17"/>
        <v>667563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1036000</v>
      </c>
      <c r="Q35" s="113">
        <f>$I35      +$K35      +$M35      +$O35</f>
        <v>1257517</v>
      </c>
      <c r="R35" s="58">
        <f>IF(($H35      =0),0,((($J35      -$H35      )/$H35      )*100))</f>
        <v>-17.6056338028169</v>
      </c>
      <c r="S35" s="59">
        <f>IF(($I35      =0),0,((($K35      -$I35      )/$I35      )*100))</f>
        <v>13.15509344796374</v>
      </c>
      <c r="T35" s="58">
        <f>IF($E35   =0,0,($P35   /$E35   )*100)</f>
        <v>45.598591549295776</v>
      </c>
      <c r="U35" s="60">
        <f>IF($E35   =0,0,($Q35   /$E35   )*100)</f>
        <v>55.348459507042257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1231000</v>
      </c>
      <c r="C38" s="108"/>
      <c r="D38" s="108"/>
      <c r="E38" s="108">
        <f t="shared" si="18"/>
        <v>1231000</v>
      </c>
      <c r="F38" s="109">
        <v>1119000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4000000</v>
      </c>
      <c r="C40" s="108"/>
      <c r="D40" s="108"/>
      <c r="E40" s="108">
        <f t="shared" si="18"/>
        <v>4000000</v>
      </c>
      <c r="F40" s="109">
        <v>4000000</v>
      </c>
      <c r="G40" s="110">
        <v>2600000</v>
      </c>
      <c r="H40" s="109"/>
      <c r="I40" s="110"/>
      <c r="J40" s="109">
        <v>20000</v>
      </c>
      <c r="K40" s="110">
        <v>212798</v>
      </c>
      <c r="L40" s="109"/>
      <c r="M40" s="110"/>
      <c r="N40" s="109"/>
      <c r="O40" s="110"/>
      <c r="P40" s="109">
        <f t="shared" si="19"/>
        <v>20000</v>
      </c>
      <c r="Q40" s="110">
        <f t="shared" si="20"/>
        <v>212798</v>
      </c>
      <c r="R40" s="54">
        <f t="shared" si="21"/>
        <v>0</v>
      </c>
      <c r="S40" s="55">
        <f t="shared" si="22"/>
        <v>0</v>
      </c>
      <c r="T40" s="54">
        <f t="shared" si="23"/>
        <v>0.5</v>
      </c>
      <c r="U40" s="56">
        <f t="shared" si="24"/>
        <v>5.3199499999999995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5231000</v>
      </c>
      <c r="C42" s="111">
        <f>SUM(C37:C41)</f>
        <v>0</v>
      </c>
      <c r="D42" s="111"/>
      <c r="E42" s="111">
        <f t="shared" si="18"/>
        <v>5231000</v>
      </c>
      <c r="F42" s="112">
        <f t="shared" ref="F42:O42" si="25">SUM(F37:F41)</f>
        <v>5119000</v>
      </c>
      <c r="G42" s="113">
        <f t="shared" si="25"/>
        <v>2600000</v>
      </c>
      <c r="H42" s="112">
        <f t="shared" si="25"/>
        <v>0</v>
      </c>
      <c r="I42" s="113">
        <f t="shared" si="25"/>
        <v>0</v>
      </c>
      <c r="J42" s="112">
        <f t="shared" si="25"/>
        <v>20000</v>
      </c>
      <c r="K42" s="113">
        <f t="shared" si="25"/>
        <v>212798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20000</v>
      </c>
      <c r="Q42" s="113">
        <f t="shared" si="20"/>
        <v>212798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0.5</v>
      </c>
      <c r="U42" s="60">
        <f>IF((+$E37+$E40) =0,0,(Q42   /(+$E37+$E40) )*100)</f>
        <v>5.3199499999999995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9203000</v>
      </c>
      <c r="C69" s="120">
        <f>SUM(C9:C16,C19:C25,C28:C31,C34,C37:C41,C44:C54,C57:C60,C63:C67)</f>
        <v>0</v>
      </c>
      <c r="D69" s="120"/>
      <c r="E69" s="120">
        <f t="shared" si="35"/>
        <v>9203000</v>
      </c>
      <c r="F69" s="121">
        <f t="shared" ref="F69:O69" si="43">SUM(F9:F16,F19:F25,F28:F31,F34,F37:F41,F44:F54,F57:F60,F63:F67)</f>
        <v>9091000</v>
      </c>
      <c r="G69" s="122">
        <f t="shared" si="43"/>
        <v>5890000</v>
      </c>
      <c r="H69" s="121">
        <f t="shared" si="43"/>
        <v>1566000</v>
      </c>
      <c r="I69" s="122">
        <f t="shared" si="43"/>
        <v>1588612</v>
      </c>
      <c r="J69" s="121">
        <f t="shared" si="43"/>
        <v>556000</v>
      </c>
      <c r="K69" s="122">
        <f t="shared" si="43"/>
        <v>984139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2122000</v>
      </c>
      <c r="Q69" s="122">
        <f t="shared" si="37"/>
        <v>2572751</v>
      </c>
      <c r="R69" s="67">
        <f t="shared" si="38"/>
        <v>-64.495530012771397</v>
      </c>
      <c r="S69" s="68">
        <f t="shared" si="39"/>
        <v>-38.050386123232101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26.618163572503761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32.272340692423484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26770000</v>
      </c>
      <c r="C71" s="108"/>
      <c r="D71" s="108"/>
      <c r="E71" s="108">
        <f>$B71      +$C71      +$D71</f>
        <v>26770000</v>
      </c>
      <c r="F71" s="109">
        <v>26770000</v>
      </c>
      <c r="G71" s="110">
        <v>19806000</v>
      </c>
      <c r="H71" s="109">
        <v>1294000</v>
      </c>
      <c r="I71" s="110">
        <v>136638</v>
      </c>
      <c r="J71" s="109">
        <v>10646000</v>
      </c>
      <c r="K71" s="110">
        <v>1473309</v>
      </c>
      <c r="L71" s="109"/>
      <c r="M71" s="110"/>
      <c r="N71" s="109"/>
      <c r="O71" s="110"/>
      <c r="P71" s="109">
        <f>$H71      +$J71      +$L71      +$N71</f>
        <v>11940000</v>
      </c>
      <c r="Q71" s="110">
        <f>$I71      +$K71      +$M71      +$O71</f>
        <v>1609947</v>
      </c>
      <c r="R71" s="54">
        <f>IF(($H71      =0),0,((($J71      -$H71      )/$H71      )*100))</f>
        <v>722.72024729520865</v>
      </c>
      <c r="S71" s="55">
        <f>IF(($I71      =0),0,((($K71      -$I71      )/$I71      )*100))</f>
        <v>978.25714662099847</v>
      </c>
      <c r="T71" s="54">
        <f>IF(($E71      =0),0,(($P71      /$E71      )*100))</f>
        <v>44.60216660440792</v>
      </c>
      <c r="U71" s="56">
        <f>IF(($E71      =0),0,(($Q71      /$E71      )*100))</f>
        <v>6.0139970115801269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26770000</v>
      </c>
      <c r="C73" s="117">
        <f>SUM(C71:C72)</f>
        <v>0</v>
      </c>
      <c r="D73" s="117"/>
      <c r="E73" s="117">
        <f>$B73      +$C73      +$D73</f>
        <v>26770000</v>
      </c>
      <c r="F73" s="118">
        <f t="shared" ref="F73:O73" si="44">SUM(F71:F72)</f>
        <v>26770000</v>
      </c>
      <c r="G73" s="119">
        <f t="shared" si="44"/>
        <v>19806000</v>
      </c>
      <c r="H73" s="118">
        <f t="shared" si="44"/>
        <v>1294000</v>
      </c>
      <c r="I73" s="119">
        <f t="shared" si="44"/>
        <v>136638</v>
      </c>
      <c r="J73" s="118">
        <f t="shared" si="44"/>
        <v>10646000</v>
      </c>
      <c r="K73" s="119">
        <f t="shared" si="44"/>
        <v>1473309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11940000</v>
      </c>
      <c r="Q73" s="119">
        <f>$I73      +$K73      +$M73      +$O73</f>
        <v>1609947</v>
      </c>
      <c r="R73" s="63">
        <f>IF(($H73      =0),0,((($J73      -$H73      )/$H73      )*100))</f>
        <v>722.72024729520865</v>
      </c>
      <c r="S73" s="64">
        <f>IF(($I73      =0),0,((($K73      -$I73      )/$I73      )*100))</f>
        <v>978.25714662099847</v>
      </c>
      <c r="T73" s="63">
        <f>IF(($E71      =0),0,(($P71      /$E71      )*100))</f>
        <v>44.60216660440792</v>
      </c>
      <c r="U73" s="65">
        <f>IF($E71   =0,0,($Q71   /$E71 )*100)</f>
        <v>6.0139970115801269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26770000</v>
      </c>
      <c r="C74" s="120">
        <f>SUM(C71:C72)</f>
        <v>0</v>
      </c>
      <c r="D74" s="120"/>
      <c r="E74" s="120">
        <f>$B74      +$C74      +$D74</f>
        <v>26770000</v>
      </c>
      <c r="F74" s="121">
        <f t="shared" ref="F74:O74" si="45">SUM(F71:F72)</f>
        <v>26770000</v>
      </c>
      <c r="G74" s="122">
        <f t="shared" si="45"/>
        <v>19806000</v>
      </c>
      <c r="H74" s="121">
        <f t="shared" si="45"/>
        <v>1294000</v>
      </c>
      <c r="I74" s="122">
        <f t="shared" si="45"/>
        <v>136638</v>
      </c>
      <c r="J74" s="121">
        <f t="shared" si="45"/>
        <v>10646000</v>
      </c>
      <c r="K74" s="122">
        <f t="shared" si="45"/>
        <v>1473309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11940000</v>
      </c>
      <c r="Q74" s="122">
        <f>$I74      +$K74      +$M74      +$O74</f>
        <v>1609947</v>
      </c>
      <c r="R74" s="67">
        <f>IF(($H74      =0),0,((($J74      -$H74      )/$H74      )*100))</f>
        <v>722.72024729520865</v>
      </c>
      <c r="S74" s="68">
        <f>IF(($I74      =0),0,((($K74      -$I74      )/$I74      )*100))</f>
        <v>978.25714662099847</v>
      </c>
      <c r="T74" s="67">
        <f>IF(($E71      =0),0,(($P71      /$E71      )*100))</f>
        <v>44.60216660440792</v>
      </c>
      <c r="U74" s="71">
        <f>IF($E71   =0,0,($Q71   /$E71 )*100)</f>
        <v>6.0139970115801269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35973000</v>
      </c>
      <c r="C75" s="120">
        <f>SUM(C9:C16,C19:C25,C28:C31,C34,C37:C41,C44:C54,C57:C60,C63:C67,C71:C72)</f>
        <v>0</v>
      </c>
      <c r="D75" s="120"/>
      <c r="E75" s="120">
        <f>$B75      +$C75      +$D75</f>
        <v>35973000</v>
      </c>
      <c r="F75" s="121">
        <f t="shared" ref="F75:O75" si="46">SUM(F9:F16,F19:F25,F28:F31,F34,F37:F41,F44:F54,F57:F60,F63:F67,F71:F72)</f>
        <v>35861000</v>
      </c>
      <c r="G75" s="122">
        <f t="shared" si="46"/>
        <v>25696000</v>
      </c>
      <c r="H75" s="121">
        <f t="shared" si="46"/>
        <v>2860000</v>
      </c>
      <c r="I75" s="122">
        <f t="shared" si="46"/>
        <v>1725250</v>
      </c>
      <c r="J75" s="121">
        <f t="shared" si="46"/>
        <v>11202000</v>
      </c>
      <c r="K75" s="122">
        <f t="shared" si="46"/>
        <v>2457448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14062000</v>
      </c>
      <c r="Q75" s="122">
        <f>$I75      +$K75      +$M75      +$O75</f>
        <v>4182698</v>
      </c>
      <c r="R75" s="67">
        <f>IF(($H75      =0),0,((($J75      -$H75      )/$H75      )*100))</f>
        <v>291.67832167832171</v>
      </c>
      <c r="S75" s="68">
        <f>IF(($I75      =0),0,((($K75      -$I75      )/$I75      )*100))</f>
        <v>42.440110128966815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40.475505152265271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12.039312647515974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150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151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152</v>
      </c>
    </row>
    <row r="118" spans="1:23" x14ac:dyDescent="0.25">
      <c r="A118" s="35" t="s">
        <v>153</v>
      </c>
    </row>
    <row r="119" spans="1:23" ht="13" x14ac:dyDescent="0.3">
      <c r="A119" s="35" t="s">
        <v>154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157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qnEdUSqTJ7BZZc4kWJpPYH5hQbhrz+2WufW/XT5PbLXprniuq4aoPyj2bt3jpBOXDiqp/8zldLh9FMOpZX2QqQ==" saltValue="iID9pq5kn/WcJz05FhlVu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42EE3ED-B55F-4F87-91B8-41FFEAE7F1F8}"/>
</file>

<file path=customXml/itemProps2.xml><?xml version="1.0" encoding="utf-8"?>
<ds:datastoreItem xmlns:ds="http://schemas.openxmlformats.org/officeDocument/2006/customXml" ds:itemID="{2FC4C901-73F4-48F6-882B-C24771BAA26A}"/>
</file>

<file path=customXml/itemProps3.xml><?xml version="1.0" encoding="utf-8"?>
<ds:datastoreItem xmlns:ds="http://schemas.openxmlformats.org/officeDocument/2006/customXml" ds:itemID="{1F38A10A-9BAA-42A8-AB72-D47220CFCE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31</vt:i4>
      </vt:variant>
    </vt:vector>
  </HeadingPairs>
  <TitlesOfParts>
    <vt:vector size="62" baseType="lpstr">
      <vt:lpstr>Summary</vt:lpstr>
      <vt:lpstr>CPT</vt:lpstr>
      <vt:lpstr>WC011</vt:lpstr>
      <vt:lpstr>WC012</vt:lpstr>
      <vt:lpstr>WC013</vt:lpstr>
      <vt:lpstr>WC014</vt:lpstr>
      <vt:lpstr>WC015</vt:lpstr>
      <vt:lpstr>DC1</vt:lpstr>
      <vt:lpstr>WC022</vt:lpstr>
      <vt:lpstr>WC023</vt:lpstr>
      <vt:lpstr>WC024</vt:lpstr>
      <vt:lpstr>WC025</vt:lpstr>
      <vt:lpstr>WC026</vt:lpstr>
      <vt:lpstr>DC2</vt:lpstr>
      <vt:lpstr>WC031</vt:lpstr>
      <vt:lpstr>WC032</vt:lpstr>
      <vt:lpstr>WC033</vt:lpstr>
      <vt:lpstr>WC034</vt:lpstr>
      <vt:lpstr>DC3</vt:lpstr>
      <vt:lpstr>WC041</vt:lpstr>
      <vt:lpstr>WC042</vt:lpstr>
      <vt:lpstr>WC043</vt:lpstr>
      <vt:lpstr>WC044</vt:lpstr>
      <vt:lpstr>WC045</vt:lpstr>
      <vt:lpstr>WC047</vt:lpstr>
      <vt:lpstr>WC048</vt:lpstr>
      <vt:lpstr>DC4</vt:lpstr>
      <vt:lpstr>WC051</vt:lpstr>
      <vt:lpstr>WC052</vt:lpstr>
      <vt:lpstr>WC053</vt:lpstr>
      <vt:lpstr>DC5</vt:lpstr>
      <vt:lpstr>CPT!Print_Area</vt:lpstr>
      <vt:lpstr>'DC1'!Print_Area</vt:lpstr>
      <vt:lpstr>'DC2'!Print_Area</vt:lpstr>
      <vt:lpstr>'DC3'!Print_Area</vt:lpstr>
      <vt:lpstr>'DC4'!Print_Area</vt:lpstr>
      <vt:lpstr>'DC5'!Print_Area</vt:lpstr>
      <vt:lpstr>Summary!Print_Area</vt:lpstr>
      <vt:lpstr>'WC011'!Print_Area</vt:lpstr>
      <vt:lpstr>'WC012'!Print_Area</vt:lpstr>
      <vt:lpstr>'WC013'!Print_Area</vt:lpstr>
      <vt:lpstr>'WC014'!Print_Area</vt:lpstr>
      <vt:lpstr>'WC015'!Print_Area</vt:lpstr>
      <vt:lpstr>'WC022'!Print_Area</vt:lpstr>
      <vt:lpstr>'WC023'!Print_Area</vt:lpstr>
      <vt:lpstr>'WC024'!Print_Area</vt:lpstr>
      <vt:lpstr>'WC025'!Print_Area</vt:lpstr>
      <vt:lpstr>'WC026'!Print_Area</vt:lpstr>
      <vt:lpstr>'WC031'!Print_Area</vt:lpstr>
      <vt:lpstr>'WC032'!Print_Area</vt:lpstr>
      <vt:lpstr>'WC033'!Print_Area</vt:lpstr>
      <vt:lpstr>'WC034'!Print_Area</vt:lpstr>
      <vt:lpstr>'WC041'!Print_Area</vt:lpstr>
      <vt:lpstr>'WC042'!Print_Area</vt:lpstr>
      <vt:lpstr>'WC043'!Print_Area</vt:lpstr>
      <vt:lpstr>'WC044'!Print_Area</vt:lpstr>
      <vt:lpstr>'WC045'!Print_Area</vt:lpstr>
      <vt:lpstr>'WC047'!Print_Area</vt:lpstr>
      <vt:lpstr>'WC048'!Print_Area</vt:lpstr>
      <vt:lpstr>'WC051'!Print_Area</vt:lpstr>
      <vt:lpstr>'WC052'!Print_Area</vt:lpstr>
      <vt:lpstr>'WC053'!Print_Area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2026-02-06T09:37:07Z</dcterms:created>
  <dcterms:modified xsi:type="dcterms:W3CDTF">2026-02-06T09:39:51Z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